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Forever Marketing\FLP\FLP Stationary\0 OTHER\Invoice\"/>
    </mc:Choice>
  </mc:AlternateContent>
  <bookViews>
    <workbookView xWindow="0" yWindow="0" windowWidth="23040" windowHeight="9408"/>
  </bookViews>
  <sheets>
    <sheet name="Customer" sheetId="3" r:id="rId1"/>
    <sheet name="Novus Cust." sheetId="7" r:id="rId2"/>
    <sheet name="Assist. Superv." sheetId="8" r:id="rId3"/>
    <sheet name="Supervisor" sheetId="9" r:id="rId4"/>
    <sheet name="Assist. Mng" sheetId="10" r:id="rId5"/>
    <sheet name="Manager" sheetId="11" r:id="rId6"/>
    <sheet name="DONT DELETE Courier Figures" sheetId="12" r:id="rId7"/>
  </sheets>
  <definedNames>
    <definedName name="_10999">'DONT DELETE Courier Figures'!$P$2</definedName>
    <definedName name="_11999">'DONT DELETE Courier Figures'!$Q$2</definedName>
    <definedName name="_12999">'DONT DELETE Courier Figures'!$R$2</definedName>
    <definedName name="_13999">'DONT DELETE Courier Figures'!$S$2</definedName>
    <definedName name="_14999">'DONT DELETE Courier Figures'!$T$2</definedName>
    <definedName name="_15999">'DONT DELETE Courier Figures'!$U$2</definedName>
    <definedName name="_16999">'DONT DELETE Courier Figures'!$V$2</definedName>
    <definedName name="_17999">'DONT DELETE Courier Figures'!$W$2</definedName>
    <definedName name="_18999">'DONT DELETE Courier Figures'!$X$2</definedName>
    <definedName name="_19999">'DONT DELETE Courier Figures'!$Y$2</definedName>
    <definedName name="_20999">'DONT DELETE Courier Figures'!$Z$2</definedName>
    <definedName name="_21999">'DONT DELETE Courier Figures'!$AA$2</definedName>
    <definedName name="_22999">'DONT DELETE Courier Figures'!$AB$2</definedName>
    <definedName name="_23999">'DONT DELETE Courier Figures'!$AC$2</definedName>
    <definedName name="_24999">'DONT DELETE Courier Figures'!$AD$2</definedName>
    <definedName name="_25999">'DONT DELETE Courier Figures'!$AE$2</definedName>
    <definedName name="_26999">'DONT DELETE Courier Figures'!$AF$2</definedName>
    <definedName name="_27999">'DONT DELETE Courier Figures'!$AG$2</definedName>
    <definedName name="_28999">'DONT DELETE Courier Figures'!$AH$2</definedName>
    <definedName name="_2999">'DONT DELETE Courier Figures'!$H$2</definedName>
    <definedName name="_29999">'DONT DELETE Courier Figures'!$AI$2</definedName>
    <definedName name="_30999">'DONT DELETE Courier Figures'!$AJ$2</definedName>
    <definedName name="_31999">'DONT DELETE Courier Figures'!$AK$2</definedName>
    <definedName name="_32999">'DONT DELETE Courier Figures'!$AL$2</definedName>
    <definedName name="_33999">'DONT DELETE Courier Figures'!$AM$2</definedName>
    <definedName name="_34999">'DONT DELETE Courier Figures'!$AN$2</definedName>
    <definedName name="_35999">'DONT DELETE Courier Figures'!$AO$2</definedName>
    <definedName name="_36999">'DONT DELETE Courier Figures'!$AP$2</definedName>
    <definedName name="_37999">'DONT DELETE Courier Figures'!$AQ$2</definedName>
    <definedName name="_38999">'DONT DELETE Courier Figures'!$AR$2</definedName>
    <definedName name="_3999">'DONT DELETE Courier Figures'!$I$2</definedName>
    <definedName name="_39999">'DONT DELETE Courier Figures'!$AS$2</definedName>
    <definedName name="_40999">'DONT DELETE Courier Figures'!$AT$2</definedName>
    <definedName name="_41999">'DONT DELETE Courier Figures'!$AU$2</definedName>
    <definedName name="_42999">'DONT DELETE Courier Figures'!$AV$2</definedName>
    <definedName name="_43999">'DONT DELETE Courier Figures'!$AW$2</definedName>
    <definedName name="_44999">'DONT DELETE Courier Figures'!$AX$2</definedName>
    <definedName name="_45999">'DONT DELETE Courier Figures'!$AY$2</definedName>
    <definedName name="_46999">'DONT DELETE Courier Figures'!$AZ$2</definedName>
    <definedName name="_47999">'DONT DELETE Courier Figures'!$BA$2</definedName>
    <definedName name="_48999">'DONT DELETE Courier Figures'!$BB$2</definedName>
    <definedName name="_4999">'DONT DELETE Courier Figures'!$J$2</definedName>
    <definedName name="_49999">'DONT DELETE Courier Figures'!$BC$2</definedName>
    <definedName name="_50999">'DONT DELETE Courier Figures'!$BD$2</definedName>
    <definedName name="_5999">'DONT DELETE Courier Figures'!$K$2</definedName>
    <definedName name="_6999">'DONT DELETE Courier Figures'!$L$2</definedName>
    <definedName name="_7999">'DONT DELETE Courier Figures'!$M$2</definedName>
    <definedName name="_8999">'DONT DELETE Courier Figures'!$N$2</definedName>
    <definedName name="_9999">'DONT DELETE Courier Figures'!$O$2</definedName>
    <definedName name="Above_R700">'DONT DELETE Courier Figures'!$H$12</definedName>
    <definedName name="Botswana">'DONT DELETE Courier Figures'!$E$2</definedName>
    <definedName name="CourierRange">'DONT DELETE Courier Figures'!$B$4:$B$56</definedName>
    <definedName name="CustomerCourier">'DONT DELETE Courier Figures'!$F$12:$F$14</definedName>
    <definedName name="No_Courier">'DONT DELETE Courier Figures'!$I$12</definedName>
    <definedName name="NoCourier">'DONT DELETE Courier Figures'!$G$2</definedName>
    <definedName name="NovCust_1stOrder">'DONT DELETE Courier Figures'!$F$2</definedName>
    <definedName name="_xlnm.Print_Area" localSheetId="4">'Assist. Mng'!$A$1:$J$316</definedName>
    <definedName name="_xlnm.Print_Area" localSheetId="0">Customer!$A$1:$J$315</definedName>
    <definedName name="_xlnm.Print_Area" localSheetId="5">Manager!$A$1:$J$316</definedName>
    <definedName name="_xlnm.Print_Area" localSheetId="1">'Novus Cust.'!$A$1:$J$338</definedName>
    <definedName name="_xlnm.Print_Area" localSheetId="3">Supervisor!$A$1:$J$316</definedName>
    <definedName name="Swaziland_Lesotho">'DONT DELETE Courier Figures'!$D$2</definedName>
    <definedName name="Under_R700">'DONT DELETE Courier Figures'!$G$12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0" i="11" l="1"/>
  <c r="I305" i="11"/>
  <c r="I299" i="11"/>
  <c r="I296" i="11"/>
  <c r="I295" i="11"/>
  <c r="I294" i="11"/>
  <c r="I293" i="11"/>
  <c r="I292" i="11"/>
  <c r="I290" i="11"/>
  <c r="I289" i="11"/>
  <c r="I288" i="11"/>
  <c r="I287" i="11"/>
  <c r="I286" i="11"/>
  <c r="I285" i="11"/>
  <c r="I284" i="11"/>
  <c r="I283" i="11"/>
  <c r="I282" i="11"/>
  <c r="I281" i="11"/>
  <c r="I279" i="11"/>
  <c r="I278" i="11"/>
  <c r="I277" i="11"/>
  <c r="I276" i="11"/>
  <c r="I275" i="11"/>
  <c r="I274" i="11"/>
  <c r="I273" i="11"/>
  <c r="I272" i="11"/>
  <c r="I271" i="11"/>
  <c r="I270" i="11"/>
  <c r="I269" i="11"/>
  <c r="I268" i="11"/>
  <c r="I267" i="11"/>
  <c r="I266" i="11"/>
  <c r="I265" i="11"/>
  <c r="I264" i="11"/>
  <c r="I262" i="11"/>
  <c r="I261" i="11"/>
  <c r="I260" i="11"/>
  <c r="I259" i="11"/>
  <c r="I258" i="11"/>
  <c r="I257" i="11"/>
  <c r="I256" i="11"/>
  <c r="I255" i="11"/>
  <c r="I254" i="11"/>
  <c r="I253" i="11"/>
  <c r="I252" i="11"/>
  <c r="I251" i="11"/>
  <c r="I249" i="11"/>
  <c r="I248" i="11"/>
  <c r="I247" i="11"/>
  <c r="I246" i="11"/>
  <c r="I245" i="11"/>
  <c r="I244" i="11"/>
  <c r="I243" i="11"/>
  <c r="I242" i="11"/>
  <c r="I241" i="11"/>
  <c r="I240" i="11"/>
  <c r="I239" i="11"/>
  <c r="I238" i="11"/>
  <c r="I237" i="11"/>
  <c r="I236" i="11"/>
  <c r="I235" i="11"/>
  <c r="I234" i="11"/>
  <c r="I233" i="11"/>
  <c r="I232" i="11"/>
  <c r="I231" i="11"/>
  <c r="I230" i="11"/>
  <c r="I229" i="11"/>
  <c r="I228" i="11"/>
  <c r="I227" i="11"/>
  <c r="I226" i="11"/>
  <c r="I225" i="11"/>
  <c r="I224" i="11"/>
  <c r="I223" i="11"/>
  <c r="I222" i="11"/>
  <c r="I221" i="11"/>
  <c r="I220" i="11"/>
  <c r="I219" i="11"/>
  <c r="I218" i="11"/>
  <c r="I216" i="11"/>
  <c r="I215" i="11"/>
  <c r="I214" i="11"/>
  <c r="I212" i="11"/>
  <c r="I211" i="11"/>
  <c r="I210" i="11"/>
  <c r="I209" i="11"/>
  <c r="I208" i="11"/>
  <c r="I207" i="11"/>
  <c r="I206" i="11"/>
  <c r="I205" i="11"/>
  <c r="I204" i="11"/>
  <c r="I203" i="11"/>
  <c r="I202" i="11"/>
  <c r="I201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0" i="11"/>
  <c r="I179" i="11"/>
  <c r="I178" i="11"/>
  <c r="I177" i="11"/>
  <c r="I176" i="11"/>
  <c r="I175" i="11"/>
  <c r="I174" i="11"/>
  <c r="I305" i="10"/>
  <c r="I300" i="10"/>
  <c r="I299" i="10"/>
  <c r="I220" i="8"/>
  <c r="I220" i="9"/>
  <c r="I220" i="10"/>
  <c r="I296" i="10"/>
  <c r="I295" i="10"/>
  <c r="I294" i="10"/>
  <c r="I293" i="10"/>
  <c r="I292" i="10"/>
  <c r="I290" i="10"/>
  <c r="I289" i="10"/>
  <c r="I288" i="10"/>
  <c r="I287" i="10"/>
  <c r="I286" i="10"/>
  <c r="I285" i="10"/>
  <c r="I284" i="10"/>
  <c r="I283" i="10"/>
  <c r="I282" i="10"/>
  <c r="I281" i="10"/>
  <c r="I279" i="10"/>
  <c r="I278" i="10"/>
  <c r="I277" i="10"/>
  <c r="I276" i="10"/>
  <c r="I275" i="10"/>
  <c r="I274" i="10"/>
  <c r="I273" i="10"/>
  <c r="I272" i="10"/>
  <c r="I271" i="10"/>
  <c r="I270" i="10"/>
  <c r="I269" i="10"/>
  <c r="I268" i="10"/>
  <c r="I267" i="10"/>
  <c r="I266" i="10"/>
  <c r="I265" i="10"/>
  <c r="I264" i="10"/>
  <c r="I262" i="10"/>
  <c r="I261" i="10"/>
  <c r="I260" i="10"/>
  <c r="I259" i="10"/>
  <c r="I258" i="10"/>
  <c r="I257" i="10"/>
  <c r="I256" i="10"/>
  <c r="I255" i="10"/>
  <c r="I254" i="10"/>
  <c r="I253" i="10"/>
  <c r="I252" i="10"/>
  <c r="I251" i="10"/>
  <c r="I249" i="10"/>
  <c r="I248" i="10"/>
  <c r="I247" i="10"/>
  <c r="I246" i="10"/>
  <c r="I245" i="10"/>
  <c r="I244" i="10"/>
  <c r="I243" i="10"/>
  <c r="I242" i="10"/>
  <c r="I241" i="10"/>
  <c r="I240" i="10"/>
  <c r="I239" i="10"/>
  <c r="I238" i="10"/>
  <c r="I237" i="10"/>
  <c r="I236" i="10"/>
  <c r="I235" i="10"/>
  <c r="I234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19" i="10"/>
  <c r="I218" i="10"/>
  <c r="I216" i="10"/>
  <c r="I215" i="10"/>
  <c r="I214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3" i="10"/>
  <c r="I182" i="10"/>
  <c r="I180" i="10"/>
  <c r="I179" i="10"/>
  <c r="I178" i="10"/>
  <c r="I177" i="10"/>
  <c r="I176" i="10"/>
  <c r="I175" i="10"/>
  <c r="I174" i="10"/>
  <c r="I305" i="9"/>
  <c r="I300" i="9"/>
  <c r="I299" i="9"/>
  <c r="I296" i="9"/>
  <c r="I295" i="9"/>
  <c r="I294" i="9"/>
  <c r="I293" i="9"/>
  <c r="I292" i="9"/>
  <c r="I290" i="9"/>
  <c r="I289" i="9"/>
  <c r="I288" i="9"/>
  <c r="I287" i="9"/>
  <c r="I286" i="9"/>
  <c r="I285" i="9"/>
  <c r="I284" i="9"/>
  <c r="I283" i="9"/>
  <c r="I282" i="9"/>
  <c r="I281" i="9"/>
  <c r="I279" i="9"/>
  <c r="I278" i="9"/>
  <c r="I277" i="9"/>
  <c r="I276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2" i="9"/>
  <c r="I261" i="9"/>
  <c r="I260" i="9"/>
  <c r="I259" i="9"/>
  <c r="I258" i="9"/>
  <c r="I257" i="9"/>
  <c r="I256" i="9"/>
  <c r="I255" i="9"/>
  <c r="I254" i="9"/>
  <c r="I253" i="9"/>
  <c r="I252" i="9"/>
  <c r="I251" i="9"/>
  <c r="I249" i="9"/>
  <c r="I248" i="9"/>
  <c r="I247" i="9"/>
  <c r="I246" i="9"/>
  <c r="I245" i="9"/>
  <c r="I244" i="9"/>
  <c r="I243" i="9"/>
  <c r="I242" i="9"/>
  <c r="I241" i="9"/>
  <c r="I240" i="9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19" i="9"/>
  <c r="I218" i="9"/>
  <c r="I216" i="9"/>
  <c r="I215" i="9"/>
  <c r="I214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I180" i="9"/>
  <c r="I179" i="9"/>
  <c r="I178" i="9"/>
  <c r="I177" i="9"/>
  <c r="I176" i="9"/>
  <c r="I175" i="9"/>
  <c r="I174" i="9"/>
  <c r="I220" i="7"/>
  <c r="I300" i="8"/>
  <c r="I296" i="8"/>
  <c r="I295" i="8"/>
  <c r="I294" i="8"/>
  <c r="I293" i="8"/>
  <c r="I292" i="8"/>
  <c r="I290" i="8"/>
  <c r="I289" i="8"/>
  <c r="I288" i="8"/>
  <c r="I287" i="8"/>
  <c r="I286" i="8"/>
  <c r="I285" i="8"/>
  <c r="I284" i="8"/>
  <c r="I283" i="8"/>
  <c r="I282" i="8"/>
  <c r="I281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19" i="8"/>
  <c r="I218" i="8"/>
  <c r="I216" i="8"/>
  <c r="I215" i="8"/>
  <c r="I214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0" i="8"/>
  <c r="I179" i="8"/>
  <c r="I178" i="8"/>
  <c r="I177" i="8"/>
  <c r="I176" i="8"/>
  <c r="I175" i="8"/>
  <c r="I174" i="8"/>
  <c r="I299" i="3"/>
  <c r="I262" i="3"/>
  <c r="I262" i="7"/>
  <c r="I300" i="7" s="1"/>
  <c r="I296" i="7"/>
  <c r="I295" i="7"/>
  <c r="I294" i="7"/>
  <c r="I293" i="7"/>
  <c r="I292" i="7"/>
  <c r="I290" i="7"/>
  <c r="I289" i="7"/>
  <c r="I288" i="7"/>
  <c r="I287" i="7"/>
  <c r="I286" i="7"/>
  <c r="I285" i="7"/>
  <c r="I284" i="7"/>
  <c r="I283" i="7"/>
  <c r="I282" i="7"/>
  <c r="I281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1" i="7"/>
  <c r="I260" i="7"/>
  <c r="I259" i="7"/>
  <c r="I258" i="7"/>
  <c r="I257" i="7"/>
  <c r="I256" i="7"/>
  <c r="I255" i="7"/>
  <c r="I254" i="7"/>
  <c r="I253" i="7"/>
  <c r="I252" i="7"/>
  <c r="I251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19" i="7"/>
  <c r="I218" i="7"/>
  <c r="I216" i="7"/>
  <c r="I215" i="7"/>
  <c r="I214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0" i="7"/>
  <c r="I179" i="7"/>
  <c r="I178" i="7"/>
  <c r="I177" i="7"/>
  <c r="I176" i="7"/>
  <c r="I175" i="7"/>
  <c r="I174" i="7"/>
  <c r="I292" i="3" l="1"/>
  <c r="I272" i="3"/>
  <c r="I273" i="3"/>
  <c r="I274" i="3"/>
  <c r="I275" i="3"/>
  <c r="I276" i="3"/>
  <c r="I277" i="3"/>
  <c r="I278" i="3"/>
  <c r="I279" i="3"/>
  <c r="I220" i="3"/>
  <c r="I215" i="3"/>
  <c r="I204" i="3"/>
  <c r="I205" i="3"/>
  <c r="I179" i="3"/>
  <c r="I180" i="3"/>
  <c r="H128" i="10" l="1"/>
  <c r="I128" i="10"/>
  <c r="H129" i="10"/>
  <c r="I129" i="10"/>
  <c r="H130" i="10"/>
  <c r="I130" i="10"/>
  <c r="H131" i="10"/>
  <c r="I131" i="10"/>
  <c r="H127" i="9"/>
  <c r="I127" i="9"/>
  <c r="H128" i="9"/>
  <c r="I128" i="9"/>
  <c r="H129" i="9"/>
  <c r="I129" i="9"/>
  <c r="H127" i="8"/>
  <c r="I127" i="8"/>
  <c r="H128" i="8"/>
  <c r="I128" i="8"/>
  <c r="H129" i="8"/>
  <c r="I129" i="8"/>
  <c r="I146" i="10"/>
  <c r="I142" i="10"/>
  <c r="I141" i="10"/>
  <c r="I138" i="10"/>
  <c r="I134" i="10"/>
  <c r="I133" i="10"/>
  <c r="I132" i="10"/>
  <c r="I127" i="10"/>
  <c r="I126" i="10"/>
  <c r="I124" i="10"/>
  <c r="H126" i="11"/>
  <c r="I126" i="11"/>
  <c r="H127" i="11"/>
  <c r="I127" i="11"/>
  <c r="H128" i="11"/>
  <c r="I128" i="11"/>
  <c r="H129" i="11"/>
  <c r="I129" i="11"/>
  <c r="H130" i="11"/>
  <c r="I130" i="11"/>
  <c r="H131" i="11"/>
  <c r="I131" i="11"/>
  <c r="H123" i="8"/>
  <c r="I123" i="8"/>
  <c r="H124" i="8"/>
  <c r="I124" i="8"/>
  <c r="H125" i="8"/>
  <c r="I125" i="8"/>
  <c r="H126" i="8"/>
  <c r="I126" i="8"/>
  <c r="H130" i="8"/>
  <c r="I130" i="8"/>
  <c r="H131" i="8"/>
  <c r="I131" i="8"/>
  <c r="H132" i="8"/>
  <c r="I132" i="8"/>
  <c r="H133" i="8"/>
  <c r="I133" i="8"/>
  <c r="H134" i="8"/>
  <c r="I134" i="8"/>
  <c r="H135" i="8"/>
  <c r="I135" i="8"/>
  <c r="H136" i="8"/>
  <c r="I136" i="8"/>
  <c r="H137" i="8"/>
  <c r="I137" i="8"/>
  <c r="H138" i="8"/>
  <c r="I138" i="8"/>
  <c r="H139" i="8"/>
  <c r="I139" i="8"/>
  <c r="H140" i="8"/>
  <c r="I140" i="8"/>
  <c r="H141" i="8"/>
  <c r="I141" i="8"/>
  <c r="H142" i="8"/>
  <c r="I142" i="8"/>
  <c r="H143" i="8"/>
  <c r="I143" i="8"/>
  <c r="H144" i="8"/>
  <c r="I144" i="8"/>
  <c r="H145" i="8"/>
  <c r="I145" i="8"/>
  <c r="H146" i="8"/>
  <c r="I146" i="8"/>
  <c r="H147" i="8"/>
  <c r="I147" i="8"/>
  <c r="H148" i="8"/>
  <c r="I148" i="8"/>
  <c r="H123" i="9"/>
  <c r="I123" i="9"/>
  <c r="H124" i="9"/>
  <c r="I124" i="9"/>
  <c r="H125" i="9"/>
  <c r="I125" i="9"/>
  <c r="H126" i="9"/>
  <c r="I126" i="9"/>
  <c r="H130" i="9"/>
  <c r="I130" i="9"/>
  <c r="H131" i="9"/>
  <c r="I131" i="9"/>
  <c r="H132" i="9"/>
  <c r="I132" i="9"/>
  <c r="H133" i="9"/>
  <c r="I133" i="9"/>
  <c r="H134" i="9"/>
  <c r="I134" i="9"/>
  <c r="H135" i="9"/>
  <c r="I135" i="9"/>
  <c r="H136" i="9"/>
  <c r="I136" i="9"/>
  <c r="H137" i="9"/>
  <c r="I137" i="9"/>
  <c r="H138" i="9"/>
  <c r="I138" i="9"/>
  <c r="H139" i="9"/>
  <c r="I139" i="9"/>
  <c r="H140" i="9"/>
  <c r="I140" i="9"/>
  <c r="H141" i="9"/>
  <c r="I141" i="9"/>
  <c r="H142" i="9"/>
  <c r="I142" i="9"/>
  <c r="H143" i="9"/>
  <c r="I143" i="9"/>
  <c r="H144" i="9"/>
  <c r="I144" i="9"/>
  <c r="H145" i="9"/>
  <c r="I145" i="9"/>
  <c r="H146" i="9"/>
  <c r="I146" i="9"/>
  <c r="H147" i="9"/>
  <c r="I147" i="9"/>
  <c r="H148" i="9"/>
  <c r="I148" i="9"/>
  <c r="H123" i="10"/>
  <c r="I123" i="10"/>
  <c r="H124" i="10"/>
  <c r="H125" i="10"/>
  <c r="I125" i="10"/>
  <c r="H126" i="10"/>
  <c r="H127" i="10"/>
  <c r="H132" i="10"/>
  <c r="H133" i="10"/>
  <c r="H134" i="10"/>
  <c r="H135" i="10"/>
  <c r="I135" i="10"/>
  <c r="H136" i="10"/>
  <c r="I136" i="10"/>
  <c r="H137" i="10"/>
  <c r="I137" i="10"/>
  <c r="H138" i="10"/>
  <c r="H139" i="10"/>
  <c r="I139" i="10"/>
  <c r="H140" i="10"/>
  <c r="I140" i="10"/>
  <c r="H141" i="10"/>
  <c r="H142" i="10"/>
  <c r="H143" i="10"/>
  <c r="I143" i="10"/>
  <c r="H144" i="10"/>
  <c r="I144" i="10"/>
  <c r="H145" i="10"/>
  <c r="I145" i="10"/>
  <c r="H146" i="10"/>
  <c r="H147" i="10"/>
  <c r="I147" i="10"/>
  <c r="H148" i="10"/>
  <c r="I148" i="10"/>
  <c r="H127" i="7"/>
  <c r="I127" i="7"/>
  <c r="H128" i="7"/>
  <c r="I128" i="7"/>
  <c r="H129" i="7"/>
  <c r="I129" i="7"/>
  <c r="H130" i="7"/>
  <c r="I130" i="7"/>
  <c r="H131" i="7"/>
  <c r="I131" i="7"/>
  <c r="H132" i="7"/>
  <c r="I132" i="7"/>
  <c r="H133" i="7"/>
  <c r="I133" i="7"/>
  <c r="H134" i="7"/>
  <c r="I134" i="7"/>
  <c r="H135" i="7"/>
  <c r="I135" i="7"/>
  <c r="H136" i="7"/>
  <c r="I136" i="7"/>
  <c r="H81" i="7" l="1"/>
  <c r="I81" i="7"/>
  <c r="H82" i="7"/>
  <c r="I82" i="7"/>
  <c r="H83" i="7"/>
  <c r="I83" i="7"/>
  <c r="H84" i="7"/>
  <c r="I84" i="7"/>
  <c r="H85" i="7"/>
  <c r="I85" i="7"/>
  <c r="H86" i="7"/>
  <c r="I86" i="7"/>
  <c r="H87" i="7"/>
  <c r="I87" i="7"/>
  <c r="H88" i="7"/>
  <c r="I88" i="7"/>
  <c r="H89" i="7"/>
  <c r="I89" i="7"/>
  <c r="H90" i="7"/>
  <c r="I90" i="7"/>
  <c r="H91" i="7"/>
  <c r="I91" i="7"/>
  <c r="H81" i="8"/>
  <c r="I81" i="8"/>
  <c r="H82" i="8"/>
  <c r="I82" i="8"/>
  <c r="H83" i="8"/>
  <c r="I83" i="8"/>
  <c r="H84" i="8"/>
  <c r="I84" i="8"/>
  <c r="H85" i="8"/>
  <c r="I85" i="8"/>
  <c r="H86" i="8"/>
  <c r="I86" i="8"/>
  <c r="H87" i="8"/>
  <c r="I87" i="8"/>
  <c r="H81" i="9"/>
  <c r="I81" i="9"/>
  <c r="H82" i="9"/>
  <c r="I82" i="9"/>
  <c r="H83" i="9"/>
  <c r="I83" i="9"/>
  <c r="H84" i="9"/>
  <c r="I84" i="9"/>
  <c r="H85" i="9"/>
  <c r="I85" i="9"/>
  <c r="H86" i="9"/>
  <c r="I86" i="9"/>
  <c r="H87" i="9"/>
  <c r="I87" i="9"/>
  <c r="H88" i="9"/>
  <c r="I88" i="9"/>
  <c r="H81" i="10"/>
  <c r="I81" i="10"/>
  <c r="H82" i="10"/>
  <c r="I82" i="10"/>
  <c r="H83" i="10"/>
  <c r="I83" i="10"/>
  <c r="H84" i="10"/>
  <c r="I84" i="10"/>
  <c r="H85" i="10"/>
  <c r="I85" i="10"/>
  <c r="H86" i="10"/>
  <c r="I86" i="10"/>
  <c r="H87" i="10"/>
  <c r="I87" i="10"/>
  <c r="H88" i="10"/>
  <c r="I88" i="10"/>
  <c r="H81" i="11"/>
  <c r="I81" i="11"/>
  <c r="H82" i="11"/>
  <c r="I82" i="11"/>
  <c r="H83" i="11"/>
  <c r="I83" i="11"/>
  <c r="H84" i="11"/>
  <c r="I84" i="11"/>
  <c r="H85" i="11"/>
  <c r="I85" i="11"/>
  <c r="H86" i="11"/>
  <c r="I86" i="11"/>
  <c r="H87" i="11"/>
  <c r="I87" i="11"/>
  <c r="I134" i="3"/>
  <c r="I135" i="3"/>
  <c r="I127" i="3"/>
  <c r="I85" i="3"/>
  <c r="I86" i="3"/>
  <c r="I84" i="3"/>
  <c r="I81" i="3" l="1"/>
  <c r="H23" i="8" l="1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9" i="8"/>
  <c r="I39" i="8"/>
  <c r="H40" i="8"/>
  <c r="I40" i="8"/>
  <c r="H41" i="8"/>
  <c r="I41" i="8"/>
  <c r="H42" i="8"/>
  <c r="I42" i="8"/>
  <c r="H43" i="8"/>
  <c r="I43" i="8"/>
  <c r="H44" i="8"/>
  <c r="I44" i="8"/>
  <c r="H45" i="8"/>
  <c r="I45" i="8"/>
  <c r="H46" i="8"/>
  <c r="I46" i="8"/>
  <c r="H47" i="8"/>
  <c r="I47" i="8"/>
  <c r="H48" i="8"/>
  <c r="I48" i="8"/>
  <c r="H49" i="8"/>
  <c r="I49" i="8"/>
  <c r="H50" i="8"/>
  <c r="I50" i="8"/>
  <c r="H52" i="8"/>
  <c r="I52" i="8"/>
  <c r="H53" i="8"/>
  <c r="I53" i="8"/>
  <c r="H54" i="8"/>
  <c r="I54" i="8"/>
  <c r="H56" i="8"/>
  <c r="I56" i="8"/>
  <c r="H57" i="8"/>
  <c r="I57" i="8"/>
  <c r="H58" i="8"/>
  <c r="I58" i="8"/>
  <c r="H59" i="8"/>
  <c r="I59" i="8"/>
  <c r="H60" i="8"/>
  <c r="I60" i="8"/>
  <c r="H61" i="8"/>
  <c r="I61" i="8"/>
  <c r="H62" i="8"/>
  <c r="I62" i="8"/>
  <c r="H63" i="8"/>
  <c r="I63" i="8"/>
  <c r="H64" i="8"/>
  <c r="I64" i="8"/>
  <c r="H65" i="8"/>
  <c r="I65" i="8"/>
  <c r="H66" i="8"/>
  <c r="I66" i="8"/>
  <c r="H67" i="8"/>
  <c r="I67" i="8"/>
  <c r="H68" i="8"/>
  <c r="I68" i="8"/>
  <c r="H69" i="8"/>
  <c r="I69" i="8"/>
  <c r="H70" i="8"/>
  <c r="I70" i="8"/>
  <c r="H71" i="8"/>
  <c r="I71" i="8"/>
  <c r="H72" i="8"/>
  <c r="I72" i="8"/>
  <c r="H73" i="8"/>
  <c r="I73" i="8"/>
  <c r="H74" i="8"/>
  <c r="I74" i="8"/>
  <c r="H75" i="8"/>
  <c r="I75" i="8"/>
  <c r="H76" i="8"/>
  <c r="I76" i="8"/>
  <c r="H77" i="8"/>
  <c r="I77" i="8"/>
  <c r="H78" i="8"/>
  <c r="I78" i="8"/>
  <c r="H80" i="8"/>
  <c r="I80" i="8"/>
  <c r="H88" i="8"/>
  <c r="I88" i="8"/>
  <c r="H89" i="8"/>
  <c r="I89" i="8"/>
  <c r="H90" i="8"/>
  <c r="I90" i="8"/>
  <c r="H91" i="8"/>
  <c r="I91" i="8"/>
  <c r="H93" i="8"/>
  <c r="I93" i="8"/>
  <c r="H94" i="8"/>
  <c r="I94" i="8"/>
  <c r="H95" i="8"/>
  <c r="I95" i="8"/>
  <c r="H96" i="8"/>
  <c r="I96" i="8"/>
  <c r="H97" i="8"/>
  <c r="I97" i="8"/>
  <c r="H98" i="8"/>
  <c r="I98" i="8"/>
  <c r="H99" i="8"/>
  <c r="I99" i="8"/>
  <c r="H100" i="8"/>
  <c r="I100" i="8"/>
  <c r="H101" i="8"/>
  <c r="I101" i="8"/>
  <c r="H102" i="8"/>
  <c r="I102" i="8"/>
  <c r="H103" i="8"/>
  <c r="I103" i="8"/>
  <c r="H104" i="8"/>
  <c r="I104" i="8"/>
  <c r="H105" i="8"/>
  <c r="I105" i="8"/>
  <c r="H106" i="8"/>
  <c r="I106" i="8"/>
  <c r="H107" i="8"/>
  <c r="I107" i="8"/>
  <c r="H108" i="8"/>
  <c r="I108" i="8"/>
  <c r="H109" i="8"/>
  <c r="I109" i="8"/>
  <c r="H110" i="8"/>
  <c r="I110" i="8"/>
  <c r="H111" i="8"/>
  <c r="I111" i="8"/>
  <c r="H112" i="8"/>
  <c r="I112" i="8"/>
  <c r="H113" i="8"/>
  <c r="I113" i="8"/>
  <c r="H114" i="8"/>
  <c r="I114" i="8"/>
  <c r="H115" i="8"/>
  <c r="I115" i="8"/>
  <c r="H116" i="8"/>
  <c r="I116" i="8"/>
  <c r="H117" i="8"/>
  <c r="I117" i="8"/>
  <c r="H118" i="8"/>
  <c r="I118" i="8"/>
  <c r="H119" i="8"/>
  <c r="I119" i="8"/>
  <c r="H120" i="8"/>
  <c r="I120" i="8"/>
  <c r="H121" i="8"/>
  <c r="I121" i="8"/>
  <c r="H150" i="8"/>
  <c r="I150" i="8"/>
  <c r="H151" i="8"/>
  <c r="I151" i="8"/>
  <c r="H152" i="8"/>
  <c r="I152" i="8"/>
  <c r="H153" i="8"/>
  <c r="I153" i="8"/>
  <c r="H154" i="8"/>
  <c r="I154" i="8"/>
  <c r="H155" i="8"/>
  <c r="I155" i="8"/>
  <c r="H156" i="8"/>
  <c r="I156" i="8"/>
  <c r="H157" i="8"/>
  <c r="I157" i="8"/>
  <c r="H159" i="8"/>
  <c r="I159" i="8"/>
  <c r="H160" i="8"/>
  <c r="I160" i="8"/>
  <c r="H162" i="8"/>
  <c r="I162" i="8"/>
  <c r="H163" i="8"/>
  <c r="I163" i="8"/>
  <c r="H164" i="8"/>
  <c r="I164" i="8"/>
  <c r="H165" i="8"/>
  <c r="I305" i="8" s="1"/>
  <c r="I165" i="8"/>
  <c r="I299" i="8" s="1"/>
  <c r="H166" i="8"/>
  <c r="I166" i="8"/>
  <c r="H167" i="8"/>
  <c r="I167" i="8"/>
  <c r="H168" i="8"/>
  <c r="I168" i="8"/>
  <c r="H169" i="8"/>
  <c r="I169" i="8"/>
  <c r="I169" i="11" l="1"/>
  <c r="H169" i="11"/>
  <c r="I168" i="11"/>
  <c r="H168" i="11"/>
  <c r="I167" i="11"/>
  <c r="H167" i="11"/>
  <c r="I166" i="11"/>
  <c r="H166" i="11"/>
  <c r="I165" i="11"/>
  <c r="H165" i="11"/>
  <c r="I164" i="11"/>
  <c r="H164" i="11"/>
  <c r="I163" i="11"/>
  <c r="H163" i="11"/>
  <c r="I162" i="11"/>
  <c r="H162" i="11"/>
  <c r="I160" i="11"/>
  <c r="H160" i="11"/>
  <c r="I159" i="11"/>
  <c r="H159" i="11"/>
  <c r="I157" i="11"/>
  <c r="H157" i="11"/>
  <c r="I156" i="11"/>
  <c r="H156" i="11"/>
  <c r="I155" i="11"/>
  <c r="H155" i="11"/>
  <c r="I154" i="11"/>
  <c r="H154" i="11"/>
  <c r="I153" i="11"/>
  <c r="H153" i="11"/>
  <c r="I152" i="11"/>
  <c r="H152" i="11"/>
  <c r="I151" i="11"/>
  <c r="H151" i="11"/>
  <c r="I150" i="11"/>
  <c r="H150" i="11"/>
  <c r="I148" i="11"/>
  <c r="H148" i="11"/>
  <c r="I147" i="11"/>
  <c r="H147" i="11"/>
  <c r="I146" i="11"/>
  <c r="H146" i="11"/>
  <c r="I145" i="11"/>
  <c r="H145" i="11"/>
  <c r="I144" i="11"/>
  <c r="H144" i="11"/>
  <c r="I143" i="11"/>
  <c r="H143" i="11"/>
  <c r="I142" i="11"/>
  <c r="H142" i="11"/>
  <c r="I141" i="11"/>
  <c r="H141" i="11"/>
  <c r="I140" i="11"/>
  <c r="H140" i="11"/>
  <c r="I139" i="11"/>
  <c r="H139" i="11"/>
  <c r="I138" i="11"/>
  <c r="H138" i="11"/>
  <c r="I137" i="11"/>
  <c r="H137" i="11"/>
  <c r="I136" i="11"/>
  <c r="H136" i="11"/>
  <c r="I135" i="11"/>
  <c r="H135" i="11"/>
  <c r="I134" i="11"/>
  <c r="H134" i="11"/>
  <c r="I133" i="11"/>
  <c r="H133" i="11"/>
  <c r="I132" i="11"/>
  <c r="H132" i="11"/>
  <c r="I125" i="11"/>
  <c r="H125" i="11"/>
  <c r="I124" i="11"/>
  <c r="H124" i="11"/>
  <c r="I123" i="11"/>
  <c r="H123" i="11"/>
  <c r="I121" i="11"/>
  <c r="H121" i="11"/>
  <c r="I120" i="11"/>
  <c r="H120" i="11"/>
  <c r="I119" i="11"/>
  <c r="H119" i="11"/>
  <c r="I118" i="11"/>
  <c r="H118" i="11"/>
  <c r="I117" i="11"/>
  <c r="H117" i="11"/>
  <c r="I116" i="11"/>
  <c r="H116" i="11"/>
  <c r="I115" i="11"/>
  <c r="H115" i="11"/>
  <c r="I114" i="11"/>
  <c r="H114" i="11"/>
  <c r="I113" i="11"/>
  <c r="H113" i="11"/>
  <c r="I112" i="11"/>
  <c r="H112" i="11"/>
  <c r="I111" i="11"/>
  <c r="H111" i="11"/>
  <c r="I110" i="11"/>
  <c r="H110" i="11"/>
  <c r="I109" i="11"/>
  <c r="H109" i="11"/>
  <c r="I108" i="11"/>
  <c r="H108" i="11"/>
  <c r="I107" i="11"/>
  <c r="H107" i="11"/>
  <c r="I106" i="11"/>
  <c r="H106" i="11"/>
  <c r="I105" i="11"/>
  <c r="H105" i="11"/>
  <c r="I104" i="11"/>
  <c r="H104" i="11"/>
  <c r="I103" i="11"/>
  <c r="H103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4" i="11"/>
  <c r="H94" i="11"/>
  <c r="I93" i="11"/>
  <c r="H93" i="11"/>
  <c r="I91" i="11"/>
  <c r="H91" i="11"/>
  <c r="I90" i="11"/>
  <c r="H90" i="11"/>
  <c r="I89" i="11"/>
  <c r="H89" i="11"/>
  <c r="I88" i="11"/>
  <c r="H88" i="11"/>
  <c r="I80" i="11"/>
  <c r="H80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4" i="11"/>
  <c r="H54" i="11"/>
  <c r="I53" i="11"/>
  <c r="H53" i="11"/>
  <c r="I52" i="11"/>
  <c r="H52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169" i="10"/>
  <c r="H169" i="10"/>
  <c r="I168" i="10"/>
  <c r="H168" i="10"/>
  <c r="I167" i="10"/>
  <c r="H167" i="10"/>
  <c r="I166" i="10"/>
  <c r="H166" i="10"/>
  <c r="I165" i="10"/>
  <c r="H165" i="10"/>
  <c r="I164" i="10"/>
  <c r="H164" i="10"/>
  <c r="I163" i="10"/>
  <c r="H163" i="10"/>
  <c r="I162" i="10"/>
  <c r="H162" i="10"/>
  <c r="I160" i="10"/>
  <c r="H160" i="10"/>
  <c r="I159" i="10"/>
  <c r="H159" i="10"/>
  <c r="I157" i="10"/>
  <c r="H157" i="10"/>
  <c r="I156" i="10"/>
  <c r="H156" i="10"/>
  <c r="I155" i="10"/>
  <c r="H155" i="10"/>
  <c r="I154" i="10"/>
  <c r="H154" i="10"/>
  <c r="I153" i="10"/>
  <c r="H153" i="10"/>
  <c r="I152" i="10"/>
  <c r="H152" i="10"/>
  <c r="I151" i="10"/>
  <c r="H151" i="10"/>
  <c r="I150" i="10"/>
  <c r="H150" i="10"/>
  <c r="I121" i="10"/>
  <c r="H121" i="10"/>
  <c r="I120" i="10"/>
  <c r="H120" i="10"/>
  <c r="I119" i="10"/>
  <c r="H119" i="10"/>
  <c r="I118" i="10"/>
  <c r="H118" i="10"/>
  <c r="I117" i="10"/>
  <c r="H117" i="10"/>
  <c r="I116" i="10"/>
  <c r="H116" i="10"/>
  <c r="I115" i="10"/>
  <c r="H115" i="10"/>
  <c r="I114" i="10"/>
  <c r="H114" i="10"/>
  <c r="I113" i="10"/>
  <c r="H113" i="10"/>
  <c r="I112" i="10"/>
  <c r="H112" i="10"/>
  <c r="I111" i="10"/>
  <c r="H111" i="10"/>
  <c r="I110" i="10"/>
  <c r="H110" i="10"/>
  <c r="I109" i="10"/>
  <c r="H109" i="10"/>
  <c r="I108" i="10"/>
  <c r="H108" i="10"/>
  <c r="I107" i="10"/>
  <c r="H107" i="10"/>
  <c r="I106" i="10"/>
  <c r="H106" i="10"/>
  <c r="I105" i="10"/>
  <c r="H105" i="10"/>
  <c r="I104" i="10"/>
  <c r="H104" i="10"/>
  <c r="I103" i="10"/>
  <c r="H103" i="10"/>
  <c r="I102" i="10"/>
  <c r="H102" i="10"/>
  <c r="I101" i="10"/>
  <c r="H101" i="10"/>
  <c r="I100" i="10"/>
  <c r="H100" i="10"/>
  <c r="I99" i="10"/>
  <c r="H99" i="10"/>
  <c r="I98" i="10"/>
  <c r="H98" i="10"/>
  <c r="I97" i="10"/>
  <c r="H97" i="10"/>
  <c r="I96" i="10"/>
  <c r="H96" i="10"/>
  <c r="I95" i="10"/>
  <c r="H95" i="10"/>
  <c r="I94" i="10"/>
  <c r="H94" i="10"/>
  <c r="I93" i="10"/>
  <c r="H93" i="10"/>
  <c r="I91" i="10"/>
  <c r="H91" i="10"/>
  <c r="I90" i="10"/>
  <c r="H90" i="10"/>
  <c r="I89" i="10"/>
  <c r="H89" i="10"/>
  <c r="I80" i="10"/>
  <c r="H80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2" i="10"/>
  <c r="H72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4" i="10"/>
  <c r="H54" i="10"/>
  <c r="I53" i="10"/>
  <c r="H53" i="10"/>
  <c r="I52" i="10"/>
  <c r="H52" i="10"/>
  <c r="I50" i="10"/>
  <c r="H50" i="10"/>
  <c r="I49" i="10"/>
  <c r="H49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169" i="9"/>
  <c r="H169" i="9"/>
  <c r="I168" i="9"/>
  <c r="H168" i="9"/>
  <c r="I167" i="9"/>
  <c r="H167" i="9"/>
  <c r="I166" i="9"/>
  <c r="H166" i="9"/>
  <c r="I165" i="9"/>
  <c r="H165" i="9"/>
  <c r="I164" i="9"/>
  <c r="H164" i="9"/>
  <c r="I163" i="9"/>
  <c r="H163" i="9"/>
  <c r="I162" i="9"/>
  <c r="H162" i="9"/>
  <c r="I160" i="9"/>
  <c r="H160" i="9"/>
  <c r="I159" i="9"/>
  <c r="H159" i="9"/>
  <c r="I157" i="9"/>
  <c r="H157" i="9"/>
  <c r="I156" i="9"/>
  <c r="H156" i="9"/>
  <c r="I155" i="9"/>
  <c r="H155" i="9"/>
  <c r="I154" i="9"/>
  <c r="H154" i="9"/>
  <c r="I153" i="9"/>
  <c r="H153" i="9"/>
  <c r="I152" i="9"/>
  <c r="H152" i="9"/>
  <c r="I151" i="9"/>
  <c r="H151" i="9"/>
  <c r="I150" i="9"/>
  <c r="H150" i="9"/>
  <c r="I121" i="9"/>
  <c r="H121" i="9"/>
  <c r="I120" i="9"/>
  <c r="H120" i="9"/>
  <c r="I119" i="9"/>
  <c r="H119" i="9"/>
  <c r="I118" i="9"/>
  <c r="H118" i="9"/>
  <c r="I117" i="9"/>
  <c r="H117" i="9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I109" i="9"/>
  <c r="H109" i="9"/>
  <c r="I108" i="9"/>
  <c r="H108" i="9"/>
  <c r="I107" i="9"/>
  <c r="H107" i="9"/>
  <c r="I106" i="9"/>
  <c r="H106" i="9"/>
  <c r="I105" i="9"/>
  <c r="H105" i="9"/>
  <c r="I104" i="9"/>
  <c r="H104" i="9"/>
  <c r="I103" i="9"/>
  <c r="H103" i="9"/>
  <c r="I102" i="9"/>
  <c r="H102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4" i="9"/>
  <c r="H94" i="9"/>
  <c r="I93" i="9"/>
  <c r="H93" i="9"/>
  <c r="I91" i="9"/>
  <c r="H91" i="9"/>
  <c r="I90" i="9"/>
  <c r="H90" i="9"/>
  <c r="I89" i="9"/>
  <c r="H89" i="9"/>
  <c r="I80" i="9"/>
  <c r="H80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4" i="9"/>
  <c r="H54" i="9"/>
  <c r="I53" i="9"/>
  <c r="H53" i="9"/>
  <c r="I52" i="9"/>
  <c r="H52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H144" i="7"/>
  <c r="I144" i="7"/>
  <c r="H145" i="7"/>
  <c r="I145" i="7"/>
  <c r="H146" i="7"/>
  <c r="I146" i="7"/>
  <c r="H147" i="7"/>
  <c r="I147" i="7"/>
  <c r="H148" i="7"/>
  <c r="I148" i="7"/>
  <c r="H49" i="7"/>
  <c r="I49" i="7"/>
  <c r="H50" i="7"/>
  <c r="I50" i="7"/>
  <c r="I144" i="3" l="1"/>
  <c r="I145" i="3"/>
  <c r="I146" i="3"/>
  <c r="I147" i="3"/>
  <c r="I148" i="3"/>
  <c r="I89" i="3"/>
  <c r="I90" i="3"/>
  <c r="I91" i="3"/>
  <c r="I49" i="3"/>
  <c r="I50" i="3"/>
  <c r="I163" i="7" l="1"/>
  <c r="I164" i="7"/>
  <c r="I165" i="7"/>
  <c r="I166" i="7"/>
  <c r="I167" i="7"/>
  <c r="I168" i="7"/>
  <c r="I169" i="7"/>
  <c r="I299" i="7" s="1"/>
  <c r="I162" i="7"/>
  <c r="I163" i="3"/>
  <c r="I164" i="3"/>
  <c r="I165" i="3"/>
  <c r="I166" i="3"/>
  <c r="I167" i="3"/>
  <c r="I168" i="3"/>
  <c r="I169" i="3"/>
  <c r="I162" i="3"/>
  <c r="I247" i="3" l="1"/>
  <c r="I249" i="3"/>
  <c r="I248" i="3"/>
  <c r="H138" i="7" l="1"/>
  <c r="H139" i="7"/>
  <c r="H140" i="7"/>
  <c r="H141" i="7"/>
  <c r="H142" i="7"/>
  <c r="H169" i="7"/>
  <c r="I305" i="7" s="1"/>
  <c r="H168" i="7"/>
  <c r="H167" i="7"/>
  <c r="H166" i="7"/>
  <c r="H165" i="7"/>
  <c r="H164" i="7"/>
  <c r="H163" i="7"/>
  <c r="H162" i="7"/>
  <c r="H160" i="7"/>
  <c r="H159" i="7"/>
  <c r="H157" i="7"/>
  <c r="H156" i="7"/>
  <c r="H155" i="7"/>
  <c r="H154" i="7"/>
  <c r="H153" i="7"/>
  <c r="H152" i="7"/>
  <c r="H151" i="7"/>
  <c r="H150" i="7"/>
  <c r="H143" i="7"/>
  <c r="H137" i="7"/>
  <c r="H126" i="7"/>
  <c r="H125" i="7"/>
  <c r="H124" i="7"/>
  <c r="H123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80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4" i="7"/>
  <c r="H53" i="7"/>
  <c r="H52" i="7"/>
  <c r="H48" i="7"/>
  <c r="H47" i="7"/>
  <c r="H46" i="7"/>
  <c r="H45" i="7"/>
  <c r="H44" i="7"/>
  <c r="H43" i="7"/>
  <c r="H42" i="7"/>
  <c r="H41" i="7"/>
  <c r="H40" i="7"/>
  <c r="H39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I160" i="7"/>
  <c r="I159" i="7"/>
  <c r="I157" i="7"/>
  <c r="I156" i="7"/>
  <c r="I155" i="7"/>
  <c r="I154" i="7"/>
  <c r="I153" i="7"/>
  <c r="I152" i="7"/>
  <c r="I151" i="7"/>
  <c r="I150" i="7"/>
  <c r="I143" i="7"/>
  <c r="I142" i="7"/>
  <c r="I141" i="7"/>
  <c r="I140" i="7"/>
  <c r="I139" i="7"/>
  <c r="I138" i="7"/>
  <c r="I137" i="7"/>
  <c r="I126" i="7"/>
  <c r="I125" i="7"/>
  <c r="I124" i="7"/>
  <c r="I123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80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4" i="7"/>
  <c r="I53" i="7"/>
  <c r="I52" i="7"/>
  <c r="I48" i="7"/>
  <c r="I47" i="7"/>
  <c r="I46" i="7"/>
  <c r="I45" i="7"/>
  <c r="I44" i="7"/>
  <c r="I43" i="7"/>
  <c r="I42" i="7"/>
  <c r="I41" i="7"/>
  <c r="I40" i="7"/>
  <c r="I39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88" i="3"/>
  <c r="I293" i="3"/>
  <c r="I294" i="3"/>
  <c r="I295" i="3"/>
  <c r="I296" i="3"/>
  <c r="I289" i="3"/>
  <c r="I282" i="3"/>
  <c r="I283" i="3"/>
  <c r="I284" i="3"/>
  <c r="I285" i="3"/>
  <c r="I286" i="3"/>
  <c r="I287" i="3"/>
  <c r="I290" i="3"/>
  <c r="I281" i="3"/>
  <c r="I265" i="3"/>
  <c r="I266" i="3"/>
  <c r="I267" i="3"/>
  <c r="I268" i="3"/>
  <c r="I269" i="3"/>
  <c r="I270" i="3"/>
  <c r="I271" i="3"/>
  <c r="I264" i="3"/>
  <c r="I252" i="3"/>
  <c r="I253" i="3"/>
  <c r="I254" i="3"/>
  <c r="I255" i="3"/>
  <c r="I256" i="3"/>
  <c r="I257" i="3"/>
  <c r="I258" i="3"/>
  <c r="I259" i="3"/>
  <c r="I260" i="3"/>
  <c r="I261" i="3"/>
  <c r="I251" i="3"/>
  <c r="I219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18" i="3"/>
  <c r="I216" i="3"/>
  <c r="I214" i="3"/>
  <c r="I201" i="3"/>
  <c r="I207" i="3"/>
  <c r="I208" i="3"/>
  <c r="I209" i="3"/>
  <c r="I210" i="3"/>
  <c r="I211" i="3"/>
  <c r="I212" i="3"/>
  <c r="I206" i="3"/>
  <c r="I203" i="3"/>
  <c r="I20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182" i="3"/>
  <c r="I175" i="3"/>
  <c r="I176" i="3"/>
  <c r="I177" i="3"/>
  <c r="I178" i="3"/>
  <c r="I174" i="3"/>
  <c r="I303" i="9" l="1"/>
  <c r="I304" i="9" s="1"/>
  <c r="I307" i="9" s="1"/>
  <c r="I306" i="9" s="1"/>
  <c r="I301" i="10"/>
  <c r="I301" i="8"/>
  <c r="I303" i="7"/>
  <c r="I304" i="7" s="1"/>
  <c r="I307" i="7" s="1"/>
  <c r="I306" i="7" s="1"/>
  <c r="I303" i="8"/>
  <c r="I304" i="8" s="1"/>
  <c r="I307" i="8" s="1"/>
  <c r="I306" i="8" s="1"/>
  <c r="I301" i="11"/>
  <c r="I301" i="7"/>
  <c r="I303" i="11"/>
  <c r="I304" i="11" s="1"/>
  <c r="I307" i="11" s="1"/>
  <c r="I306" i="11" s="1"/>
  <c r="I303" i="10"/>
  <c r="I304" i="10" s="1"/>
  <c r="I307" i="10" s="1"/>
  <c r="I306" i="10" s="1"/>
  <c r="I301" i="9"/>
  <c r="I138" i="3"/>
  <c r="I139" i="3"/>
  <c r="I140" i="3"/>
  <c r="I141" i="3"/>
  <c r="I142" i="3"/>
  <c r="I159" i="3" l="1"/>
  <c r="I160" i="3"/>
  <c r="I150" i="3"/>
  <c r="I157" i="3" l="1"/>
  <c r="I156" i="3"/>
  <c r="I155" i="3"/>
  <c r="I154" i="3"/>
  <c r="I153" i="3"/>
  <c r="I152" i="3"/>
  <c r="I151" i="3"/>
  <c r="I143" i="3"/>
  <c r="I137" i="3"/>
  <c r="I136" i="3"/>
  <c r="I133" i="3"/>
  <c r="I132" i="3"/>
  <c r="I131" i="3"/>
  <c r="I130" i="3"/>
  <c r="I129" i="3"/>
  <c r="I128" i="3"/>
  <c r="I126" i="3"/>
  <c r="I125" i="3"/>
  <c r="I124" i="3"/>
  <c r="I123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88" i="3"/>
  <c r="I87" i="3"/>
  <c r="I83" i="3"/>
  <c r="I82" i="3"/>
  <c r="I80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4" i="3"/>
  <c r="I53" i="3"/>
  <c r="I52" i="3"/>
  <c r="I48" i="3"/>
  <c r="I47" i="3"/>
  <c r="I46" i="3"/>
  <c r="I45" i="3"/>
  <c r="I44" i="3"/>
  <c r="I43" i="3"/>
  <c r="I42" i="3"/>
  <c r="I41" i="3"/>
  <c r="I40" i="3"/>
  <c r="I39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98" i="3" l="1"/>
  <c r="I301" i="3" s="1"/>
  <c r="I302" i="3" l="1"/>
  <c r="I304" i="3" s="1"/>
  <c r="I303" i="3" s="1"/>
</calcChain>
</file>

<file path=xl/sharedStrings.xml><?xml version="1.0" encoding="utf-8"?>
<sst xmlns="http://schemas.openxmlformats.org/spreadsheetml/2006/main" count="3638" uniqueCount="544">
  <si>
    <t>CC</t>
  </si>
  <si>
    <t>Product Centre</t>
  </si>
  <si>
    <t>Address:</t>
  </si>
  <si>
    <t>Tel:</t>
  </si>
  <si>
    <t>Cell:</t>
  </si>
  <si>
    <t>E-mail:</t>
  </si>
  <si>
    <t>14% Vat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</si>
  <si>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</si>
  <si>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</si>
  <si>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</si>
  <si>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</si>
  <si>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</si>
  <si>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</si>
  <si>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</si>
  <si>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005</t>
  </si>
  <si>
    <t>Fast Start Combo</t>
  </si>
  <si>
    <t>006</t>
  </si>
  <si>
    <t>New Distributor - Drinks Combo</t>
  </si>
  <si>
    <t>007</t>
  </si>
  <si>
    <t>New Distributor - Skin Care Combo</t>
  </si>
  <si>
    <t>009</t>
  </si>
  <si>
    <t>Drinks Tri Pak</t>
  </si>
  <si>
    <t>075</t>
  </si>
  <si>
    <t>Mini Touch of Forever - Nutritional Combo</t>
  </si>
  <si>
    <t>456</t>
  </si>
  <si>
    <t>Vital 5 Pak</t>
  </si>
  <si>
    <t>460</t>
  </si>
  <si>
    <t>En-Argi Pak</t>
  </si>
  <si>
    <t>475</t>
  </si>
  <si>
    <t xml:space="preserve">C9 Pak - Vanilla Ultra </t>
  </si>
  <si>
    <t>476</t>
  </si>
  <si>
    <t xml:space="preserve">C9 Pak - Chocolate Ultra </t>
  </si>
  <si>
    <t>479</t>
  </si>
  <si>
    <t>FIT 1 Pak - Vanilla Ultra &amp; Cinnamon Bar</t>
  </si>
  <si>
    <t>486</t>
  </si>
  <si>
    <t>FIT 1 Pak - Chocolate Ultra &amp; Chocloate Bar</t>
  </si>
  <si>
    <t>491</t>
  </si>
  <si>
    <t>FIT 2 Pak - Vanilla Ultra &amp; Cinnamon Bar</t>
  </si>
  <si>
    <t>498</t>
  </si>
  <si>
    <t>FIT 2 Pak - Chocolate Ultra &amp; Chocloate Bar</t>
  </si>
  <si>
    <t>512</t>
  </si>
  <si>
    <t>Forever Essentail Oils Tri Pak</t>
  </si>
  <si>
    <t>ALOE DRINKS</t>
  </si>
  <si>
    <t>015</t>
  </si>
  <si>
    <t>Forever Aloe Vera Gel (712996001)</t>
  </si>
  <si>
    <t>034</t>
  </si>
  <si>
    <t>Forever Aloe Berry Nectar (712997001)</t>
  </si>
  <si>
    <t>077</t>
  </si>
  <si>
    <t>Forever Aloe Bits ‘N Peaches (712995001)</t>
  </si>
  <si>
    <t>196</t>
  </si>
  <si>
    <t>Forever Freedom (712994001)</t>
  </si>
  <si>
    <t>200</t>
  </si>
  <si>
    <t>Aloe Blossom Herbal Tea</t>
  </si>
  <si>
    <t>262</t>
  </si>
  <si>
    <t>Forever Pomesteen Power</t>
  </si>
  <si>
    <t>270</t>
  </si>
  <si>
    <t>Forever Aloe2Go</t>
  </si>
  <si>
    <t>306</t>
  </si>
  <si>
    <t>Freedom2Go</t>
  </si>
  <si>
    <t>321</t>
  </si>
  <si>
    <t>FAB Forever Active Boost</t>
  </si>
  <si>
    <t>440</t>
  </si>
  <si>
    <t>FAB X Forever Active Boost</t>
  </si>
  <si>
    <t>BEE PRODUCTS</t>
  </si>
  <si>
    <t>026</t>
  </si>
  <si>
    <t>Forever Bee Pollen (712937001)</t>
  </si>
  <si>
    <t>027</t>
  </si>
  <si>
    <t>Forever Bee Propolis (712936001)</t>
  </si>
  <si>
    <t>036</t>
  </si>
  <si>
    <t>Forever Royal Jelly</t>
  </si>
  <si>
    <t>NUTRITION</t>
  </si>
  <si>
    <t>037</t>
  </si>
  <si>
    <t>Nature-Min</t>
  </si>
  <si>
    <t>047</t>
  </si>
  <si>
    <t>Gin-Chia</t>
  </si>
  <si>
    <t>048</t>
  </si>
  <si>
    <t>Absorbent-C</t>
  </si>
  <si>
    <t>054</t>
  </si>
  <si>
    <t>A-Beta-CarE</t>
  </si>
  <si>
    <t>065</t>
  </si>
  <si>
    <t>Forever Garlic-Thyme</t>
  </si>
  <si>
    <t>068</t>
  </si>
  <si>
    <t>Fields of Greens</t>
  </si>
  <si>
    <t>072</t>
  </si>
  <si>
    <t>Forever Lycium Plus (712935001)</t>
  </si>
  <si>
    <t>073</t>
  </si>
  <si>
    <t>Forever Ginkgo Plus</t>
  </si>
  <si>
    <t>188</t>
  </si>
  <si>
    <t>Forever B12 Plus with Folic Acid</t>
  </si>
  <si>
    <t>206</t>
  </si>
  <si>
    <t>Forever Calcium (712934001)</t>
  </si>
  <si>
    <t>215</t>
  </si>
  <si>
    <t>Forever Mutli-Maca</t>
  </si>
  <si>
    <t>222</t>
  </si>
  <si>
    <t>Forever Active Probiotic</t>
  </si>
  <si>
    <t>235</t>
  </si>
  <si>
    <t>Forever Vision</t>
  </si>
  <si>
    <t>264</t>
  </si>
  <si>
    <t>Forever Active HA</t>
  </si>
  <si>
    <t>271</t>
  </si>
  <si>
    <t>Forever Nature’s 18</t>
  </si>
  <si>
    <t>312</t>
  </si>
  <si>
    <t>Forever CardioHealth with CoQ10</t>
  </si>
  <si>
    <t>354</t>
  </si>
  <si>
    <t>Forever Kids Chewable Multivitamins</t>
  </si>
  <si>
    <t>355</t>
  </si>
  <si>
    <t>Forever ImmuBlend</t>
  </si>
  <si>
    <t>374</t>
  </si>
  <si>
    <t>375</t>
  </si>
  <si>
    <t>376</t>
  </si>
  <si>
    <t>439</t>
  </si>
  <si>
    <t>Forever Daily</t>
  </si>
  <si>
    <t>504</t>
  </si>
  <si>
    <t xml:space="preserve">Forever ARGI+ (Stickpack) </t>
  </si>
  <si>
    <t>WEIGHT MANAGEMENT</t>
  </si>
  <si>
    <t>071</t>
  </si>
  <si>
    <t>Forever Garcinia Plus</t>
  </si>
  <si>
    <t>289</t>
  </si>
  <si>
    <t>Forever Lean</t>
  </si>
  <si>
    <t>Forever Therm</t>
  </si>
  <si>
    <t>Forever Fibre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</si>
  <si>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</si>
  <si>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</si>
  <si>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</si>
  <si>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</si>
  <si>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</si>
  <si>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051</t>
  </si>
  <si>
    <t>Aloe Propolis Creme</t>
  </si>
  <si>
    <t>055</t>
  </si>
  <si>
    <t>Aloe Body Toning Kit</t>
  </si>
  <si>
    <t>056</t>
  </si>
  <si>
    <t>Aloe Body Toner</t>
  </si>
  <si>
    <t>057</t>
  </si>
  <si>
    <t>Aloe Conditioning Creme</t>
  </si>
  <si>
    <t>014</t>
  </si>
  <si>
    <t>Aloe Bath Gelée</t>
  </si>
  <si>
    <t>061</t>
  </si>
  <si>
    <t>Aloe Vera Gelly</t>
  </si>
  <si>
    <t>062</t>
  </si>
  <si>
    <t>Aloe Lotion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</si>
  <si>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</si>
  <si>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</si>
  <si>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</si>
  <si>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</si>
  <si>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</si>
  <si>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</si>
  <si>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</si>
  <si>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</si>
  <si>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199</t>
  </si>
  <si>
    <t>Aloe Sunscreen</t>
  </si>
  <si>
    <t>233</t>
  </si>
  <si>
    <t>Forever Alluring Eyes</t>
  </si>
  <si>
    <t>234</t>
  </si>
  <si>
    <t>Forever Marine Mask</t>
  </si>
  <si>
    <t>236</t>
  </si>
  <si>
    <t>Forever Epiblanc</t>
  </si>
  <si>
    <t>238</t>
  </si>
  <si>
    <t>Forever Aloe Scrub</t>
  </si>
  <si>
    <t>285</t>
  </si>
  <si>
    <t>Aroma Spa Collection</t>
  </si>
  <si>
    <t>286</t>
  </si>
  <si>
    <t>Relaxation Bath Salts</t>
  </si>
  <si>
    <t>287</t>
  </si>
  <si>
    <t>Relaxation Shower Gel</t>
  </si>
  <si>
    <t>288</t>
  </si>
  <si>
    <t>Relaxation Massage Lotion</t>
  </si>
  <si>
    <t>319</t>
  </si>
  <si>
    <t>Aloe Sunscreen Spray</t>
  </si>
  <si>
    <t>337</t>
  </si>
  <si>
    <t>Aloe Fleur de Jouvence Collection</t>
  </si>
  <si>
    <t>338</t>
  </si>
  <si>
    <t>Rehydrating Toner</t>
  </si>
  <si>
    <t>339</t>
  </si>
  <si>
    <t>Aloe Cleanser</t>
  </si>
  <si>
    <t>340</t>
  </si>
  <si>
    <t>Firming Day Lotion</t>
  </si>
  <si>
    <t>341</t>
  </si>
  <si>
    <t>Mask Powder</t>
  </si>
  <si>
    <t>342</t>
  </si>
  <si>
    <t>Recovering Night Creme</t>
  </si>
  <si>
    <t>343</t>
  </si>
  <si>
    <t>Aloe Activator</t>
  </si>
  <si>
    <t>PERSONAL CARE</t>
  </si>
  <si>
    <t>022</t>
  </si>
  <si>
    <t>Aloe Lips with Jojoba</t>
  </si>
  <si>
    <t>028</t>
  </si>
  <si>
    <t>Forever Bright Toothgel</t>
  </si>
  <si>
    <t>030</t>
  </si>
  <si>
    <t>Aloe Veterinary Formula</t>
  </si>
  <si>
    <t>067</t>
  </si>
  <si>
    <t>Aloe Ever-Shield</t>
  </si>
  <si>
    <t>070</t>
  </si>
  <si>
    <t>Gentleman’s Pride</t>
  </si>
  <si>
    <t>194</t>
  </si>
  <si>
    <t>Forever Aloe Styling Gel</t>
  </si>
  <si>
    <t>205</t>
  </si>
  <si>
    <t>Aloe MSM Gel</t>
  </si>
  <si>
    <t>208</t>
  </si>
  <si>
    <t>25TH Edition Perfume Spray for Women</t>
  </si>
  <si>
    <t>209</t>
  </si>
  <si>
    <t>25TH Edition Cologne Spray for Men</t>
  </si>
  <si>
    <t>Aloe-Jojoba Shampoo</t>
  </si>
  <si>
    <t>Aloe-Jojoba Conditioning Rinse</t>
  </si>
  <si>
    <t>284</t>
  </si>
  <si>
    <t>Avocado Face &amp; Body Soap</t>
  </si>
  <si>
    <t>307</t>
  </si>
  <si>
    <t>Forever Aloe MPD 2X Ultra</t>
  </si>
  <si>
    <t>Aloe Sun Lips</t>
  </si>
  <si>
    <t>SONYA SKIN CARE</t>
  </si>
  <si>
    <t>282</t>
  </si>
  <si>
    <t>Sonya Skin Care Collection</t>
  </si>
  <si>
    <t>277</t>
  </si>
  <si>
    <t>Sonya Aloe Purifying Cleanser</t>
  </si>
  <si>
    <t>278</t>
  </si>
  <si>
    <t>Sonya Aloe Deep-Cleansing Exfoliator</t>
  </si>
  <si>
    <t>279</t>
  </si>
  <si>
    <t>Sonya Aloe Refreshing Toner with White Tea</t>
  </si>
  <si>
    <t>280</t>
  </si>
  <si>
    <t>Sonya Aloe Balancing Cream</t>
  </si>
  <si>
    <t>281</t>
  </si>
  <si>
    <t>Sonya Aloe Nourishing Serum with White Tea</t>
  </si>
  <si>
    <t>311</t>
  </si>
  <si>
    <t>Sonya Aloe Deep Moisturizing Cream</t>
  </si>
  <si>
    <t>FLAWLESS BY SONYA</t>
  </si>
  <si>
    <t>BB Crème Sandy</t>
  </si>
  <si>
    <t xml:space="preserve">BB Crème Cocoa </t>
  </si>
  <si>
    <t>FOREVER ESSENTIAL OILS</t>
  </si>
  <si>
    <t>505</t>
  </si>
  <si>
    <t>Forever Essentail Oils - Carrier Oil</t>
  </si>
  <si>
    <t>506</t>
  </si>
  <si>
    <t>Forever Essentail Oils - Lavender</t>
  </si>
  <si>
    <t>507</t>
  </si>
  <si>
    <t>Forever Essentail Oils - Lemon</t>
  </si>
  <si>
    <t>508</t>
  </si>
  <si>
    <t>Forever Essentail Oils - Peppermint</t>
  </si>
  <si>
    <t>509</t>
  </si>
  <si>
    <t>Forever Essentail Oils - At Ease</t>
  </si>
  <si>
    <t>510</t>
  </si>
  <si>
    <t>Forever Essentail Oils - Defense</t>
  </si>
  <si>
    <t>511</t>
  </si>
  <si>
    <t>Forever Essentail Oils - Soothe</t>
  </si>
  <si>
    <t>Forever Essentail Oils - Tri Pak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</si>
  <si>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</si>
  <si>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</si>
  <si>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</si>
  <si>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</si>
  <si>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</si>
  <si>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</si>
  <si>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MANAGER</t>
  </si>
  <si>
    <t>ASSISTANT MANAGER</t>
  </si>
  <si>
    <t>SUPERVISOR</t>
  </si>
  <si>
    <t>ASSISTANT SUPERVISOR</t>
  </si>
  <si>
    <t>NOVUS CUSTOMER</t>
  </si>
  <si>
    <t>CUSTOMER</t>
  </si>
  <si>
    <t>186</t>
  </si>
  <si>
    <t>Sonya Eye-Makeup Remover</t>
  </si>
  <si>
    <t>Customer Details</t>
  </si>
  <si>
    <t>318</t>
  </si>
  <si>
    <t>349</t>
  </si>
  <si>
    <t>351</t>
  </si>
  <si>
    <t>352</t>
  </si>
  <si>
    <t>350</t>
  </si>
  <si>
    <t>Forever Hand Sanitizer</t>
  </si>
  <si>
    <t>Sonya Hydrate Shampoo</t>
  </si>
  <si>
    <t>Sonya Hydrate Conditioner</t>
  </si>
  <si>
    <t>Sonya Volume Shampoo</t>
  </si>
  <si>
    <t>Sonya Volume Conditioner</t>
  </si>
  <si>
    <t>Total Excl Vat</t>
  </si>
  <si>
    <t>COMPANY LITERATURE</t>
  </si>
  <si>
    <t>Career Brochure</t>
  </si>
  <si>
    <t>Company Policy Handbook</t>
  </si>
  <si>
    <t>One to One Book + DVD SA</t>
  </si>
  <si>
    <t>Top 10 Reasons - To Start your business with FLP</t>
  </si>
  <si>
    <t>PRODUCT LITERATURE</t>
  </si>
  <si>
    <t>C9 Instruction Booklet</t>
  </si>
  <si>
    <t>Product Catalogue</t>
  </si>
  <si>
    <t>Vital 5 Products</t>
  </si>
  <si>
    <t>Introducing En-Argi</t>
  </si>
  <si>
    <t>Aloe Vera Gel Leaflet - DL</t>
  </si>
  <si>
    <t>FIT 1 Instruction Booklet</t>
  </si>
  <si>
    <t xml:space="preserve">FIT 2 Instrution Booklet </t>
  </si>
  <si>
    <t>Head to Toe Option 1</t>
  </si>
  <si>
    <t>Head to Toe Option 2</t>
  </si>
  <si>
    <t>FIT Flyer</t>
  </si>
  <si>
    <t xml:space="preserve">Animals &amp; Aloe Vera </t>
  </si>
  <si>
    <t>16 Reasons to try ARGI+</t>
  </si>
  <si>
    <t>Forever Essential Oils A5 Brochure</t>
  </si>
  <si>
    <t>FAB &amp; FAB X</t>
  </si>
  <si>
    <t xml:space="preserve">Top 10 Reasons - To Drink Freedom </t>
  </si>
  <si>
    <t>Top 10 Reasons - To Drink Aloe Vera Gel</t>
  </si>
  <si>
    <t>Product Manual (Book)</t>
  </si>
  <si>
    <t>Be Active For Life - A5 Booklet (Folded)</t>
  </si>
  <si>
    <t>Distributor Application Forms - Pads of 20</t>
  </si>
  <si>
    <t>Tax Invoice Book - Pad of 100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</si>
  <si>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</si>
  <si>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</si>
  <si>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</si>
  <si>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</si>
  <si>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</si>
  <si>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</si>
  <si>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</si>
  <si>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 xml:space="preserve">MARKETING MATERIAL </t>
  </si>
  <si>
    <t>Diary (Annual)</t>
  </si>
  <si>
    <t>Leadership Training with Jayne Leach DVD</t>
  </si>
  <si>
    <t>Marketing Plan X-Banner Large</t>
  </si>
  <si>
    <t>Marketing Plan Banner Only</t>
  </si>
  <si>
    <t>Welcome X-Banner</t>
  </si>
  <si>
    <t>Rex Maughan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</si>
  <si>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</si>
  <si>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</si>
  <si>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</si>
  <si>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</si>
  <si>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</si>
  <si>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</si>
  <si>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Sonya Skin Care X-Banner</t>
  </si>
  <si>
    <t>Weight Management X-Banner</t>
  </si>
  <si>
    <t>Top 10 Reasons to start your Business with FLP</t>
  </si>
  <si>
    <t>Forever Car Magnet</t>
  </si>
  <si>
    <t>Head to Toe (Option 1) X-Banner</t>
  </si>
  <si>
    <t>Head to Toe (Option 2) X-Banner</t>
  </si>
  <si>
    <t>FAB Drinks X-Banner</t>
  </si>
  <si>
    <t>Dream X-Banner</t>
  </si>
  <si>
    <t>En-Argi X Banner</t>
  </si>
  <si>
    <t>FIT X-Banner</t>
  </si>
  <si>
    <t>Global Rally Magazine</t>
  </si>
  <si>
    <t>FLP Magazine Current Issue</t>
  </si>
  <si>
    <t>FLP Magazine Previous Issue</t>
  </si>
  <si>
    <t>Forever Shopping Bag (Plastic)</t>
  </si>
  <si>
    <t xml:space="preserve">Forever Shopping Bag Small (Plastic) </t>
  </si>
  <si>
    <t>Ask me about the Business Button</t>
  </si>
  <si>
    <t>FOREVER BOOKSTORE</t>
  </si>
  <si>
    <t>1600</t>
  </si>
  <si>
    <t>The Most Beautiful Business On Earth</t>
  </si>
  <si>
    <t>1601</t>
  </si>
  <si>
    <t>The Compound Effect</t>
  </si>
  <si>
    <t>1604</t>
  </si>
  <si>
    <t>Ultimate Guide To Network Marketing</t>
  </si>
  <si>
    <t>1606</t>
  </si>
  <si>
    <t>Your First Year in Network Marketing</t>
  </si>
  <si>
    <t>Have Do Be Anything You Want</t>
  </si>
  <si>
    <t>Resonance Zone</t>
  </si>
  <si>
    <t>The Little Aloe Book</t>
  </si>
  <si>
    <t>Aloe Vera - Medicine Plant</t>
  </si>
  <si>
    <t>Forever Coffee Table Book</t>
  </si>
  <si>
    <t>Guide to Natural Remedies Book</t>
  </si>
  <si>
    <t>Go Diamond</t>
  </si>
  <si>
    <t>1900</t>
  </si>
  <si>
    <t>MPD 2X Ultra Spray Bottle</t>
  </si>
  <si>
    <t>1901</t>
  </si>
  <si>
    <t>Forever Lite Shaker</t>
  </si>
  <si>
    <t>3002</t>
  </si>
  <si>
    <t>Empty Mini TOF Combo Box</t>
  </si>
  <si>
    <t>3003</t>
  </si>
  <si>
    <t>Empty TOF Combo Box</t>
  </si>
  <si>
    <t>3004</t>
  </si>
  <si>
    <t>Empty Vital 5 Combo Box</t>
  </si>
  <si>
    <t>3005</t>
  </si>
  <si>
    <t>Empty EN-Argi Combo Box</t>
  </si>
  <si>
    <t>3006</t>
  </si>
  <si>
    <t>Empty C9 Combo Box</t>
  </si>
  <si>
    <t>3007</t>
  </si>
  <si>
    <t>Empty FIT 1 Combo Box</t>
  </si>
  <si>
    <t>3008</t>
  </si>
  <si>
    <t>Empty FIT 2 Combo Box</t>
  </si>
  <si>
    <t>3010</t>
  </si>
  <si>
    <t>Empty Drinks Tri-Pak</t>
  </si>
  <si>
    <t>FOREVER GEAR</t>
  </si>
  <si>
    <t>6105</t>
  </si>
  <si>
    <t>Fleece Jacket</t>
  </si>
  <si>
    <t>Business Card Holder</t>
  </si>
  <si>
    <t>Fab Mugs</t>
  </si>
  <si>
    <t>Aloe Vera Gel Cellphone Protector Sticky ScreenCleaner</t>
  </si>
  <si>
    <t>STATIONERY</t>
  </si>
  <si>
    <t>NO COST STATIONERY</t>
  </si>
  <si>
    <t xml:space="preserve">PRODUCT ACCESSORIES </t>
  </si>
  <si>
    <t>FOREVER STATIONERY &amp; LITERATURE</t>
  </si>
  <si>
    <t>FOREVER PRODUCTS</t>
  </si>
  <si>
    <t>CC Total for this order</t>
  </si>
  <si>
    <t>Subtotal Products Incl. Vat</t>
  </si>
  <si>
    <t>CourierRange</t>
  </si>
  <si>
    <t>_2999</t>
  </si>
  <si>
    <t>_3999</t>
  </si>
  <si>
    <t>_4999</t>
  </si>
  <si>
    <t>_5999</t>
  </si>
  <si>
    <t>_6999</t>
  </si>
  <si>
    <t>_7999</t>
  </si>
  <si>
    <t>_8999</t>
  </si>
  <si>
    <t>_9999</t>
  </si>
  <si>
    <t>_10999</t>
  </si>
  <si>
    <t>_11999</t>
  </si>
  <si>
    <t>_12999</t>
  </si>
  <si>
    <t>_13999</t>
  </si>
  <si>
    <t>_14999</t>
  </si>
  <si>
    <t>_15999</t>
  </si>
  <si>
    <t>_16999</t>
  </si>
  <si>
    <t>_17999</t>
  </si>
  <si>
    <t>_18999</t>
  </si>
  <si>
    <t>_19999</t>
  </si>
  <si>
    <t>_20999</t>
  </si>
  <si>
    <t>_21999</t>
  </si>
  <si>
    <t>_22999</t>
  </si>
  <si>
    <t>_23999</t>
  </si>
  <si>
    <t>_24999</t>
  </si>
  <si>
    <t>_25999</t>
  </si>
  <si>
    <t>_26999</t>
  </si>
  <si>
    <t>_27999</t>
  </si>
  <si>
    <t>_28999</t>
  </si>
  <si>
    <t>_29999</t>
  </si>
  <si>
    <t>_30999</t>
  </si>
  <si>
    <t>_31999</t>
  </si>
  <si>
    <t>_32999</t>
  </si>
  <si>
    <t>_33999</t>
  </si>
  <si>
    <t>_34999</t>
  </si>
  <si>
    <t>_35999</t>
  </si>
  <si>
    <t>_36999</t>
  </si>
  <si>
    <t>_37999</t>
  </si>
  <si>
    <t>_38999</t>
  </si>
  <si>
    <t>_39999</t>
  </si>
  <si>
    <t>_40999</t>
  </si>
  <si>
    <t>_41999</t>
  </si>
  <si>
    <t>_42999</t>
  </si>
  <si>
    <t>_43999</t>
  </si>
  <si>
    <t>_44999</t>
  </si>
  <si>
    <t>_45999</t>
  </si>
  <si>
    <t>_46999</t>
  </si>
  <si>
    <t>_47999</t>
  </si>
  <si>
    <t>_48999</t>
  </si>
  <si>
    <t>_49999</t>
  </si>
  <si>
    <t>_50999</t>
  </si>
  <si>
    <t>Courier Charge based on Wholesale Price</t>
  </si>
  <si>
    <t>Courier Charge Incl Vat</t>
  </si>
  <si>
    <t>FLP Table Cloth (Purple)</t>
  </si>
  <si>
    <t>FLP Table Cloth (Green)</t>
  </si>
  <si>
    <t>CustomerCourier</t>
  </si>
  <si>
    <t>Botswana</t>
  </si>
  <si>
    <t>NoCourier</t>
  </si>
  <si>
    <t>NovCust_1stOrder</t>
  </si>
  <si>
    <t>Swaziland_Lesotho</t>
  </si>
  <si>
    <t>Under_R700</t>
  </si>
  <si>
    <t>Above_R700</t>
  </si>
  <si>
    <t>No_Courier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</si>
  <si>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</si>
  <si>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</si>
  <si>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</si>
  <si>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</si>
  <si>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</si>
  <si>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</si>
  <si>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</si>
  <si>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</si>
  <si>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(Botswana)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</si>
  <si>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</si>
  <si>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</si>
  <si>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</si>
  <si>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</si>
  <si>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</si>
  <si>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</si>
  <si>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</si>
  <si>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</si>
  <si>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</si>
  <si>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</si>
  <si>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</si>
  <si>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</si>
  <si>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</si>
  <si>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</si>
  <si>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</si>
  <si>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</si>
  <si>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</si>
  <si>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</si>
  <si>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</si>
  <si>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</si>
  <si>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</si>
  <si>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</si>
  <si>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1206</t>
  </si>
  <si>
    <t>Aloe Vera Gel Bag</t>
  </si>
  <si>
    <t>My Physical Address is captured and correct on the Forever System (AS400)</t>
  </si>
  <si>
    <t>ORDER</t>
  </si>
  <si>
    <t xml:space="preserve"> (Type "0" if Incorrect)</t>
  </si>
  <si>
    <t xml:space="preserve"> (Type "1" if Corrrect) </t>
  </si>
  <si>
    <r>
      <t xml:space="preserve">APPLICATION FORM </t>
    </r>
    <r>
      <rPr>
        <sz val="11"/>
        <color theme="1"/>
        <rFont val="Calibri"/>
        <family val="2"/>
        <scheme val="minor"/>
      </rPr>
      <t>(Essiential for Sponsoring NEW Recruits)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</si>
  <si>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ID/Passport/Asylum No: </t>
  </si>
  <si>
    <t>Physical Address for Courier Order with Postal Code</t>
  </si>
  <si>
    <t>Contact No:</t>
  </si>
  <si>
    <t>Sponsor FBO Membership No:</t>
  </si>
  <si>
    <t>Sponsor Name &amp; Surname</t>
  </si>
  <si>
    <t>Applicants Signature</t>
  </si>
  <si>
    <t>NOTE:</t>
  </si>
  <si>
    <t xml:space="preserve">If ID &amp; Bank Statement not included, you will not receive Bonuses. Please contact Queries to update this information. </t>
  </si>
  <si>
    <t>516</t>
  </si>
  <si>
    <t>517</t>
  </si>
  <si>
    <t>267</t>
  </si>
  <si>
    <t>Forever Fast Break Bar</t>
  </si>
  <si>
    <r>
      <t xml:space="preserve">Forever Fast Break </t>
    </r>
    <r>
      <rPr>
        <b/>
        <i/>
        <sz val="12"/>
        <color rgb="FF000000"/>
        <rFont val="Calibri"/>
        <family val="2"/>
        <scheme val="minor"/>
      </rPr>
      <t xml:space="preserve">(NEW &amp; IMPROVED) </t>
    </r>
  </si>
  <si>
    <r>
      <t xml:space="preserve">Forever Pro X2 - Chocolate Bar </t>
    </r>
    <r>
      <rPr>
        <b/>
        <i/>
        <sz val="12"/>
        <color theme="1"/>
        <rFont val="Calibri"/>
        <family val="2"/>
        <scheme val="minor"/>
      </rPr>
      <t xml:space="preserve">(NEW &amp; IMPROVED) </t>
    </r>
  </si>
  <si>
    <r>
      <t xml:space="preserve">Forever Pro X2 - Cinnamon Bar </t>
    </r>
    <r>
      <rPr>
        <b/>
        <i/>
        <sz val="12"/>
        <color theme="1"/>
        <rFont val="Calibri"/>
        <family val="2"/>
        <scheme val="minor"/>
      </rPr>
      <t xml:space="preserve">(NEW &amp; IMPROVED) </t>
    </r>
  </si>
  <si>
    <t xml:space="preserve">Forever Pro X2 - Cinnamon Bar </t>
  </si>
  <si>
    <t xml:space="preserve">Forever Pro X2 - Chocolate Bar </t>
  </si>
  <si>
    <t>038</t>
  </si>
  <si>
    <t>Aloe Hand and Face Liquid Soap</t>
  </si>
  <si>
    <t>260</t>
  </si>
  <si>
    <t>261</t>
  </si>
  <si>
    <r>
      <t xml:space="preserve">Aloe-Jojoba Shampoo </t>
    </r>
    <r>
      <rPr>
        <b/>
        <i/>
        <sz val="12"/>
        <color rgb="FF000000"/>
        <rFont val="Calibri"/>
        <family val="2"/>
        <scheme val="minor"/>
      </rPr>
      <t>(NEW &amp; IMPROVED)</t>
    </r>
  </si>
  <si>
    <r>
      <t xml:space="preserve">Aloe Shave Gel </t>
    </r>
    <r>
      <rPr>
        <b/>
        <i/>
        <sz val="12"/>
        <color theme="1"/>
        <rFont val="Calibri"/>
        <family val="2"/>
        <scheme val="minor"/>
      </rPr>
      <t>(NEW)</t>
    </r>
  </si>
  <si>
    <r>
      <t>Forever Travel Kit</t>
    </r>
    <r>
      <rPr>
        <b/>
        <i/>
        <sz val="12"/>
        <color theme="1"/>
        <rFont val="Calibri"/>
        <family val="2"/>
        <scheme val="minor"/>
      </rPr>
      <t xml:space="preserve"> (NEW)</t>
    </r>
  </si>
  <si>
    <r>
      <t xml:space="preserve">Aloe-Jojoba Conditioning Rinse </t>
    </r>
    <r>
      <rPr>
        <b/>
        <i/>
        <sz val="12"/>
        <color rgb="FF000000"/>
        <rFont val="Calibri"/>
        <family val="2"/>
        <scheme val="minor"/>
      </rPr>
      <t>(NEW &amp; IMPROVED)</t>
    </r>
  </si>
  <si>
    <r>
      <t xml:space="preserve">Aloe Hand Soap </t>
    </r>
    <r>
      <rPr>
        <b/>
        <i/>
        <sz val="12"/>
        <color rgb="FF000000"/>
        <rFont val="Calibri"/>
        <family val="2"/>
        <scheme val="minor"/>
      </rPr>
      <t>(NEW &amp; IMPROVED)</t>
    </r>
  </si>
  <si>
    <r>
      <t xml:space="preserve">Joost - Blueberry, Acai &amp; lemon </t>
    </r>
    <r>
      <rPr>
        <b/>
        <i/>
        <sz val="12"/>
        <color rgb="FF000000"/>
        <rFont val="Calibri"/>
        <family val="2"/>
        <scheme val="minor"/>
      </rPr>
      <t>(NEW)</t>
    </r>
  </si>
  <si>
    <r>
      <t xml:space="preserve">Joost - Pineapple, Coconut &amp; Ginger </t>
    </r>
    <r>
      <rPr>
        <b/>
        <i/>
        <sz val="12"/>
        <color rgb="FF000000"/>
        <rFont val="Calibri"/>
        <family val="2"/>
        <scheme val="minor"/>
      </rPr>
      <t>(NEW)</t>
    </r>
  </si>
  <si>
    <t xml:space="preserve">Aloe-Jojoba Shampoo </t>
  </si>
  <si>
    <t xml:space="preserve">Aloe-Jojoba Conditioning Rinse </t>
  </si>
  <si>
    <t xml:space="preserve">PRODUCT SAMPLES                                                   (100 SAMPLES PER ORDER) </t>
  </si>
  <si>
    <t>First Steps to Manager V1.1</t>
  </si>
  <si>
    <t>Forever Business Presentation SA</t>
  </si>
  <si>
    <t>Forever Business Presentation SA - Audio (with Rick Beeton)</t>
  </si>
  <si>
    <t>Price List - Novus Customer &amp; FBO South Africa</t>
  </si>
  <si>
    <t>Price List - Customer South Africa</t>
  </si>
  <si>
    <t>Price List - Novus Customer &amp; FBO Botswana</t>
  </si>
  <si>
    <t>Price List - Customer Botswana</t>
  </si>
  <si>
    <t>Stationery Price List South Africa</t>
  </si>
  <si>
    <t>Stationery Price List Botswana</t>
  </si>
  <si>
    <t>Diamond Manager Training with Kim Madsen DVD</t>
  </si>
  <si>
    <t>FLP Table Cloth (Black)</t>
  </si>
  <si>
    <t>Aloe Moisturisng Lotion - 100 Samples</t>
  </si>
  <si>
    <t>Aloe Vera Gelly - 100 Samples</t>
  </si>
  <si>
    <t>Aloe Propolis Crème - 100 Samples</t>
  </si>
  <si>
    <t>Aloe Heat Lotion - 100 Samples</t>
  </si>
  <si>
    <t>MSM Gel - 100 Samples</t>
  </si>
  <si>
    <t>Forever Bright Toothgel - 100 Samples</t>
  </si>
  <si>
    <t>Aloe-Jojoba Shampoo - 100 Samples</t>
  </si>
  <si>
    <t>Aloe-Jojoba Conditioner Rinse - 100 Samples</t>
  </si>
  <si>
    <t>Aloe Heat Lotion - 100 Postcards</t>
  </si>
  <si>
    <t>AloePropolis Crème - 100 Postcards</t>
  </si>
  <si>
    <t>Aloe Jojoba Conditioner - 100 Postcards</t>
  </si>
  <si>
    <t>Forever Bright Toothgel - 100 Postcards</t>
  </si>
  <si>
    <t>Aloe Jojoba Shampoo - 100 Postcards</t>
  </si>
  <si>
    <t>MSM Gel - 100 Postcards</t>
  </si>
  <si>
    <t>Aloe Vera Gelly - 100 Postcards</t>
  </si>
  <si>
    <t>Aloe Moisturing Lotion - 100 Postcards</t>
  </si>
  <si>
    <t xml:space="preserve">First Year In Network Marketing (Abridged Version) </t>
  </si>
  <si>
    <t>How to select Courier Charge</t>
  </si>
  <si>
    <t>Step 1: Click on Black Box</t>
  </si>
  <si>
    <t>Step 2: Click on arrow so drop down menu appears</t>
  </si>
  <si>
    <t>Step 3: Choose the amount closest to "Courier Charge based on Wholesale Price" amount</t>
  </si>
  <si>
    <t>Step 4: Click on R0.00 amount next to the black box</t>
  </si>
  <si>
    <t>Step 5: A courier amount will appear &amp; select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</si>
</sst>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0.000"/>
    <numFmt numFmtId="165" formatCode="#,##0.00;[Red]#,##0.00"/>
    <numFmt numFmtId="166" formatCode="General_)"/>
    <numFmt numFmtId="167" formatCode="#,##0;[Red]#,##0"/>
    <numFmt numFmtId="168" formatCode="#,##0.000;[Red]#,##0.000"/>
    <numFmt numFmtId="169" formatCode="&quot;R&quot;\ #,##0.00"/>
    <numFmt numFmtId="170" formatCode="[$BWP]\ #,##0.00"/>
    <numFmt numFmtId="171" formatCode="[$BWP]\ #,##0.00;[Red][$BWP]\ #,##0.00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166" fontId="9" fillId="0" borderId="0"/>
    <xf numFmtId="0" fontId="6" fillId="0" borderId="0"/>
    <xf numFmtId="43" fontId="14" fillId="0" borderId="0" applyFont="0" applyFill="0" applyBorder="0" applyAlignment="0" applyProtection="0"/>
  </cellStyleXfs>
  <cellXfs count="249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65" fontId="7" fillId="0" borderId="0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/>
    <xf numFmtId="0" fontId="10" fillId="0" borderId="0" xfId="2" applyFont="1" applyFill="1" applyBorder="1" applyAlignment="1">
      <alignment horizontal="center"/>
    </xf>
    <xf numFmtId="0" fontId="0" fillId="0" borderId="0" xfId="0" applyFill="1" applyBorder="1"/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9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/>
    <xf numFmtId="164" fontId="7" fillId="0" borderId="1" xfId="2" applyNumberFormat="1" applyFont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49" fontId="11" fillId="0" borderId="1" xfId="2" applyNumberFormat="1" applyFont="1" applyFill="1" applyBorder="1" applyAlignment="1">
      <alignment horizontal="center"/>
    </xf>
    <xf numFmtId="0" fontId="11" fillId="0" borderId="1" xfId="2" applyFont="1" applyFill="1" applyBorder="1"/>
    <xf numFmtId="164" fontId="11" fillId="0" borderId="1" xfId="2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164" fontId="3" fillId="0" borderId="1" xfId="2" applyNumberFormat="1" applyFont="1" applyBorder="1" applyAlignment="1">
      <alignment horizontal="center"/>
    </xf>
    <xf numFmtId="168" fontId="7" fillId="0" borderId="1" xfId="2" applyNumberFormat="1" applyFont="1" applyFill="1" applyBorder="1" applyAlignment="1">
      <alignment horizontal="center"/>
    </xf>
    <xf numFmtId="169" fontId="7" fillId="0" borderId="1" xfId="2" applyNumberFormat="1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168" fontId="7" fillId="4" borderId="1" xfId="2" applyNumberFormat="1" applyFont="1" applyFill="1" applyBorder="1" applyAlignment="1">
      <alignment horizontal="center"/>
    </xf>
    <xf numFmtId="165" fontId="7" fillId="4" borderId="1" xfId="2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169" fontId="0" fillId="0" borderId="0" xfId="0" applyNumberFormat="1"/>
    <xf numFmtId="0" fontId="0" fillId="0" borderId="0" xfId="0" applyAlignment="1">
      <alignment shrinkToFit="1"/>
    </xf>
    <xf numFmtId="0" fontId="0" fillId="0" borderId="0" xfId="0" applyAlignment="1">
      <alignment wrapText="1"/>
    </xf>
    <xf numFmtId="169" fontId="0" fillId="0" borderId="39" xfId="0" applyNumberFormat="1" applyBorder="1" applyAlignment="1">
      <alignment horizontal="right"/>
    </xf>
    <xf numFmtId="169" fontId="0" fillId="0" borderId="40" xfId="0" applyNumberFormat="1" applyBorder="1" applyAlignment="1">
      <alignment horizontal="right"/>
    </xf>
    <xf numFmtId="168" fontId="0" fillId="0" borderId="41" xfId="0" applyNumberFormat="1" applyFill="1" applyBorder="1" applyAlignment="1">
      <alignment horizontal="right"/>
    </xf>
    <xf numFmtId="0" fontId="0" fillId="0" borderId="0" xfId="0" applyNumberFormat="1" applyAlignment="1">
      <alignment horizontal="center" wrapText="1"/>
    </xf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/>
    </xf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34" xfId="0" applyFont="1" applyBorder="1" applyAlignment="1"/>
    <xf numFmtId="169" fontId="0" fillId="0" borderId="44" xfId="0" applyNumberFormat="1" applyBorder="1" applyAlignment="1">
      <alignment horizontal="right"/>
    </xf>
    <xf numFmtId="170" fontId="1" fillId="0" borderId="43" xfId="0" applyNumberFormat="1" applyFont="1" applyBorder="1" applyAlignment="1">
      <alignment horizontal="right"/>
    </xf>
    <xf numFmtId="170" fontId="1" fillId="0" borderId="32" xfId="0" applyNumberFormat="1" applyFont="1" applyFill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7" fontId="7" fillId="0" borderId="1" xfId="2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9" fontId="0" fillId="0" borderId="40" xfId="0" applyNumberFormat="1" applyBorder="1" applyAlignment="1" applyProtection="1">
      <alignment horizontal="right"/>
      <protection locked="0"/>
    </xf>
    <xf numFmtId="169" fontId="0" fillId="0" borderId="40" xfId="0" applyNumberFormat="1" applyBorder="1" applyAlignment="1" applyProtection="1">
      <alignment horizontal="right"/>
    </xf>
    <xf numFmtId="169" fontId="0" fillId="0" borderId="39" xfId="0" applyNumberFormat="1" applyBorder="1" applyAlignment="1" applyProtection="1">
      <alignment horizontal="right"/>
    </xf>
    <xf numFmtId="168" fontId="0" fillId="0" borderId="41" xfId="0" applyNumberFormat="1" applyFill="1" applyBorder="1" applyAlignment="1" applyProtection="1">
      <alignment horizontal="right"/>
    </xf>
    <xf numFmtId="171" fontId="1" fillId="0" borderId="32" xfId="0" applyNumberFormat="1" applyFont="1" applyFill="1" applyBorder="1" applyAlignment="1" applyProtection="1">
      <alignment horizontal="right"/>
    </xf>
    <xf numFmtId="0" fontId="1" fillId="6" borderId="37" xfId="0" applyFont="1" applyFill="1" applyBorder="1" applyAlignment="1" applyProtection="1">
      <alignment horizontal="center"/>
      <protection locked="0"/>
    </xf>
    <xf numFmtId="171" fontId="1" fillId="0" borderId="32" xfId="0" applyNumberFormat="1" applyFont="1" applyFill="1" applyBorder="1" applyAlignment="1">
      <alignment horizontal="right"/>
    </xf>
    <xf numFmtId="0" fontId="19" fillId="6" borderId="43" xfId="0" applyFont="1" applyFill="1" applyBorder="1" applyAlignment="1" applyProtection="1">
      <alignment horizontal="center"/>
      <protection locked="0"/>
    </xf>
    <xf numFmtId="169" fontId="21" fillId="7" borderId="32" xfId="0" applyNumberFormat="1" applyFont="1" applyFill="1" applyBorder="1" applyAlignment="1">
      <alignment horizontal="right"/>
    </xf>
    <xf numFmtId="169" fontId="21" fillId="7" borderId="32" xfId="0" applyNumberFormat="1" applyFont="1" applyFill="1" applyBorder="1" applyAlignment="1" applyProtection="1">
      <alignment horizontal="right"/>
    </xf>
    <xf numFmtId="0" fontId="7" fillId="0" borderId="1" xfId="2" applyNumberFormat="1" applyFont="1" applyBorder="1" applyAlignment="1">
      <alignment horizontal="center"/>
    </xf>
    <xf numFmtId="0" fontId="7" fillId="0" borderId="1" xfId="2" applyNumberFormat="1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7" fillId="4" borderId="22" xfId="2" applyFont="1" applyFill="1" applyBorder="1" applyAlignment="1">
      <alignment horizontal="center"/>
    </xf>
    <xf numFmtId="164" fontId="7" fillId="4" borderId="22" xfId="2" applyNumberFormat="1" applyFont="1" applyFill="1" applyBorder="1" applyAlignment="1">
      <alignment horizontal="center"/>
    </xf>
    <xf numFmtId="167" fontId="7" fillId="0" borderId="25" xfId="2" applyNumberFormat="1" applyFont="1" applyFill="1" applyBorder="1" applyAlignment="1" applyProtection="1">
      <alignment horizontal="center"/>
      <protection locked="0"/>
    </xf>
    <xf numFmtId="169" fontId="3" fillId="0" borderId="1" xfId="0" applyNumberFormat="1" applyFont="1" applyFill="1" applyBorder="1" applyAlignment="1">
      <alignment horizontal="center"/>
    </xf>
    <xf numFmtId="169" fontId="7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6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49" fontId="1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textRotation="90" wrapText="1"/>
    </xf>
    <xf numFmtId="0" fontId="1" fillId="0" borderId="0" xfId="0" applyFont="1" applyFill="1" applyBorder="1" applyAlignment="1">
      <alignment vertical="center" textRotation="90" wrapText="1"/>
    </xf>
    <xf numFmtId="164" fontId="3" fillId="0" borderId="1" xfId="2" applyNumberFormat="1" applyFont="1" applyFill="1" applyBorder="1" applyAlignment="1">
      <alignment horizontal="center"/>
    </xf>
    <xf numFmtId="0" fontId="10" fillId="5" borderId="22" xfId="2" applyFont="1" applyFill="1" applyBorder="1" applyAlignment="1">
      <alignment horizontal="center" vertical="center"/>
    </xf>
    <xf numFmtId="164" fontId="11" fillId="4" borderId="22" xfId="2" applyNumberFormat="1" applyFont="1" applyFill="1" applyBorder="1" applyAlignment="1">
      <alignment horizontal="center"/>
    </xf>
    <xf numFmtId="0" fontId="3" fillId="4" borderId="22" xfId="2" applyFont="1" applyFill="1" applyBorder="1" applyAlignment="1">
      <alignment horizontal="center"/>
    </xf>
    <xf numFmtId="164" fontId="3" fillId="4" borderId="22" xfId="2" applyNumberFormat="1" applyFont="1" applyFill="1" applyBorder="1" applyAlignment="1">
      <alignment horizontal="center"/>
    </xf>
    <xf numFmtId="0" fontId="3" fillId="4" borderId="22" xfId="2" applyFont="1" applyFill="1" applyBorder="1"/>
    <xf numFmtId="0" fontId="10" fillId="4" borderId="25" xfId="2" applyFont="1" applyFill="1" applyBorder="1" applyAlignment="1">
      <alignment horizontal="center"/>
    </xf>
    <xf numFmtId="0" fontId="10" fillId="4" borderId="25" xfId="2" applyFont="1" applyFill="1" applyBorder="1" applyAlignment="1" applyProtection="1">
      <alignment horizontal="center"/>
      <protection locked="0"/>
    </xf>
    <xf numFmtId="169" fontId="13" fillId="0" borderId="1" xfId="7" applyNumberFormat="1" applyFont="1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/>
    </xf>
    <xf numFmtId="169" fontId="10" fillId="4" borderId="1" xfId="2" applyNumberFormat="1" applyFont="1" applyFill="1" applyBorder="1" applyAlignment="1">
      <alignment horizontal="center"/>
    </xf>
    <xf numFmtId="169" fontId="7" fillId="0" borderId="26" xfId="0" applyNumberFormat="1" applyFont="1" applyFill="1" applyBorder="1" applyAlignment="1">
      <alignment horizontal="center"/>
    </xf>
    <xf numFmtId="169" fontId="7" fillId="0" borderId="39" xfId="0" applyNumberFormat="1" applyFont="1" applyFill="1" applyBorder="1" applyAlignment="1">
      <alignment horizontal="center"/>
    </xf>
    <xf numFmtId="169" fontId="7" fillId="0" borderId="57" xfId="0" applyNumberFormat="1" applyFont="1" applyFill="1" applyBorder="1" applyAlignment="1">
      <alignment horizontal="center"/>
    </xf>
    <xf numFmtId="169" fontId="7" fillId="0" borderId="40" xfId="0" applyNumberFormat="1" applyFont="1" applyFill="1" applyBorder="1" applyAlignment="1">
      <alignment horizontal="center"/>
    </xf>
    <xf numFmtId="169" fontId="11" fillId="0" borderId="27" xfId="0" applyNumberFormat="1" applyFont="1" applyFill="1" applyBorder="1" applyAlignment="1">
      <alignment horizontal="center"/>
    </xf>
    <xf numFmtId="169" fontId="7" fillId="0" borderId="27" xfId="0" applyNumberFormat="1" applyFont="1" applyFill="1" applyBorder="1" applyAlignment="1">
      <alignment horizontal="center"/>
    </xf>
    <xf numFmtId="169" fontId="13" fillId="0" borderId="1" xfId="7" applyNumberFormat="1" applyFont="1" applyFill="1" applyBorder="1" applyAlignment="1" applyProtection="1">
      <alignment horizontal="center" vertical="center"/>
      <protection locked="0"/>
    </xf>
    <xf numFmtId="0" fontId="13" fillId="0" borderId="23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16" fillId="6" borderId="31" xfId="0" applyFont="1" applyFill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textRotation="90" wrapText="1"/>
    </xf>
    <xf numFmtId="0" fontId="10" fillId="0" borderId="27" xfId="2" applyFont="1" applyBorder="1" applyAlignment="1">
      <alignment horizontal="center" vertical="center" textRotation="90" wrapText="1"/>
    </xf>
    <xf numFmtId="0" fontId="10" fillId="0" borderId="26" xfId="2" applyFont="1" applyBorder="1" applyAlignment="1">
      <alignment horizontal="center" vertical="center" textRotation="90" wrapText="1"/>
    </xf>
    <xf numFmtId="49" fontId="0" fillId="0" borderId="22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3" fillId="0" borderId="2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0" fillId="0" borderId="46" xfId="2" applyFont="1" applyFill="1" applyBorder="1" applyAlignment="1">
      <alignment horizontal="center" vertical="center" textRotation="90" wrapText="1"/>
    </xf>
    <xf numFmtId="0" fontId="10" fillId="0" borderId="50" xfId="2" applyFont="1" applyFill="1" applyBorder="1" applyAlignment="1">
      <alignment horizontal="center" vertical="center" textRotation="90" wrapText="1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33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0" fillId="0" borderId="22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16" fillId="6" borderId="24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30" xfId="2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right"/>
    </xf>
    <xf numFmtId="0" fontId="21" fillId="7" borderId="17" xfId="0" applyFont="1" applyFill="1" applyBorder="1" applyAlignment="1">
      <alignment horizontal="right"/>
    </xf>
    <xf numFmtId="0" fontId="15" fillId="0" borderId="23" xfId="0" applyFont="1" applyFill="1" applyBorder="1" applyAlignment="1">
      <alignment horizontal="center" vertical="center" textRotation="90" wrapText="1"/>
    </xf>
    <xf numFmtId="0" fontId="15" fillId="0" borderId="27" xfId="0" applyFont="1" applyFill="1" applyBorder="1" applyAlignment="1">
      <alignment horizontal="center" vertical="center" textRotation="90" wrapText="1"/>
    </xf>
    <xf numFmtId="0" fontId="15" fillId="0" borderId="26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4" borderId="22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50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10" fillId="0" borderId="46" xfId="2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horizontal="center" vertical="center" wrapText="1"/>
    </xf>
    <xf numFmtId="0" fontId="10" fillId="0" borderId="54" xfId="2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1" fillId="0" borderId="0" xfId="0" applyFont="1"/>
    <xf numFmtId="0" fontId="10" fillId="0" borderId="23" xfId="2" applyFont="1" applyFill="1" applyBorder="1" applyAlignment="1">
      <alignment horizontal="center" vertical="center" textRotation="90" wrapText="1"/>
    </xf>
    <xf numFmtId="0" fontId="10" fillId="0" borderId="27" xfId="2" applyFont="1" applyFill="1" applyBorder="1" applyAlignment="1">
      <alignment horizontal="center" vertical="center" textRotation="90" wrapText="1"/>
    </xf>
    <xf numFmtId="0" fontId="10" fillId="0" borderId="26" xfId="2" applyFont="1" applyFill="1" applyBorder="1" applyAlignment="1">
      <alignment horizontal="center" vertical="center" textRotation="90" wrapText="1"/>
    </xf>
    <xf numFmtId="0" fontId="10" fillId="0" borderId="1" xfId="2" applyFont="1" applyFill="1" applyBorder="1" applyAlignment="1">
      <alignment horizontal="center" vertical="center" textRotation="90" wrapText="1"/>
    </xf>
  </cellXfs>
  <cellStyles count="8">
    <cellStyle name="Comma 2" xfId="3"/>
    <cellStyle name="Comma 3" xfId="7"/>
    <cellStyle name="Hyperlink" xfId="1" builtinId="8"/>
    <cellStyle name="Normal" xfId="0" builtinId="0"/>
    <cellStyle name="Normal 2" xfId="4"/>
    <cellStyle name="Normal 2 2" xfId="5"/>
    <cellStyle name="Normal 2 3" xfId="6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221827</xdr:colOff>
      <xdr:row>0</xdr:row>
      <xdr:rowOff>98213</xdr:rowOff>
    </xdr:from>
    <xdr:to>
      <xdr:col>4</xdr:col>
      <xdr:colOff>258668</xdr:colOff>
      <xdr:row>5</xdr:row>
      <xdr:rowOff>76200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" y="98213"/>
          <a:ext cx="5455508" cy="106172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297</xdr:row>
      <xdr:rowOff>16933</xdr:rowOff>
    </xdr:from>
    <xdr:to>
      <xdr:col>3</xdr:col>
      <xdr:colOff>1693333</xdr:colOff>
      <xdr:row>303</xdr:row>
      <xdr:rowOff>94672</xdr:rowOff>
    </xdr:to>
    <xdr:sp macro="" textlink="">
      <xdr:nvSpPr>
        <xdr:cNvPr id="8" name="Rectangle 7"/>
        <xdr:cNvSpPr/>
      </xdr:nvSpPr>
      <xdr:spPr>
        <a:xfrm>
          <a:off x="220133" y="63542333"/>
          <a:ext cx="2895600" cy="139007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297</xdr:row>
      <xdr:rowOff>8467</xdr:rowOff>
    </xdr:from>
    <xdr:to>
      <xdr:col>5</xdr:col>
      <xdr:colOff>645007</xdr:colOff>
      <xdr:row>303</xdr:row>
      <xdr:rowOff>78586</xdr:rowOff>
    </xdr:to>
    <xdr:sp macro="" textlink="">
      <xdr:nvSpPr>
        <xdr:cNvPr id="9" name="Rectangle 8"/>
        <xdr:cNvSpPr/>
      </xdr:nvSpPr>
      <xdr:spPr>
        <a:xfrm>
          <a:off x="3251200" y="63533867"/>
          <a:ext cx="3481340" cy="13824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302</xdr:row>
      <xdr:rowOff>30480</xdr:rowOff>
    </xdr:from>
    <xdr:ext cx="2606040" cy="280205"/>
    <xdr:sp macro="" textlink="">
      <xdr:nvSpPr>
        <xdr:cNvPr id="10" name="TextBox 9"/>
        <xdr:cNvSpPr txBox="1"/>
      </xdr:nvSpPr>
      <xdr:spPr>
        <a:xfrm>
          <a:off x="336821" y="6586728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302</xdr:row>
      <xdr:rowOff>7620</xdr:rowOff>
    </xdr:from>
    <xdr:ext cx="1894991" cy="280205"/>
    <xdr:sp macro="" textlink="">
      <xdr:nvSpPr>
        <xdr:cNvPr id="11" name="TextBox 10"/>
        <xdr:cNvSpPr txBox="1"/>
      </xdr:nvSpPr>
      <xdr:spPr>
        <a:xfrm>
          <a:off x="4108740" y="6584442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139752</xdr:rowOff>
    </xdr:from>
    <xdr:to>
      <xdr:col>3</xdr:col>
      <xdr:colOff>3604260</xdr:colOff>
      <xdr:row>5</xdr:row>
      <xdr:rowOff>99061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2"/>
          <a:ext cx="4914900" cy="104896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298</xdr:row>
      <xdr:rowOff>16933</xdr:rowOff>
    </xdr:from>
    <xdr:to>
      <xdr:col>3</xdr:col>
      <xdr:colOff>1693333</xdr:colOff>
      <xdr:row>306</xdr:row>
      <xdr:rowOff>94672</xdr:rowOff>
    </xdr:to>
    <xdr:sp macro="" textlink="">
      <xdr:nvSpPr>
        <xdr:cNvPr id="8" name="Rectangle 7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298</xdr:row>
      <xdr:rowOff>8467</xdr:rowOff>
    </xdr:from>
    <xdr:to>
      <xdr:col>5</xdr:col>
      <xdr:colOff>645007</xdr:colOff>
      <xdr:row>306</xdr:row>
      <xdr:rowOff>78586</xdr:rowOff>
    </xdr:to>
    <xdr:sp macro="" textlink="">
      <xdr:nvSpPr>
        <xdr:cNvPr id="9" name="Rectangle 8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305</xdr:row>
      <xdr:rowOff>17009</xdr:rowOff>
    </xdr:from>
    <xdr:ext cx="2606040" cy="280205"/>
    <xdr:sp macro="" textlink="">
      <xdr:nvSpPr>
        <xdr:cNvPr id="10" name="TextBox 9"/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305</xdr:row>
      <xdr:rowOff>2390</xdr:rowOff>
    </xdr:from>
    <xdr:ext cx="1894991" cy="280205"/>
    <xdr:sp macro="" textlink="">
      <xdr:nvSpPr>
        <xdr:cNvPr id="11" name="TextBox 10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83820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3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298</xdr:row>
      <xdr:rowOff>16933</xdr:rowOff>
    </xdr:from>
    <xdr:to>
      <xdr:col>3</xdr:col>
      <xdr:colOff>1693333</xdr:colOff>
      <xdr:row>306</xdr:row>
      <xdr:rowOff>94672</xdr:rowOff>
    </xdr:to>
    <xdr:sp macro="" textlink="">
      <xdr:nvSpPr>
        <xdr:cNvPr id="8" name="Rectangle 7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298</xdr:row>
      <xdr:rowOff>8467</xdr:rowOff>
    </xdr:from>
    <xdr:to>
      <xdr:col>5</xdr:col>
      <xdr:colOff>645007</xdr:colOff>
      <xdr:row>306</xdr:row>
      <xdr:rowOff>78586</xdr:rowOff>
    </xdr:to>
    <xdr:sp macro="" textlink="">
      <xdr:nvSpPr>
        <xdr:cNvPr id="9" name="Rectangle 8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305</xdr:row>
      <xdr:rowOff>9389</xdr:rowOff>
    </xdr:from>
    <xdr:ext cx="2606040" cy="280205"/>
    <xdr:sp macro="" textlink="">
      <xdr:nvSpPr>
        <xdr:cNvPr id="10" name="TextBox 9"/>
        <xdr:cNvSpPr txBox="1"/>
      </xdr:nvSpPr>
      <xdr:spPr>
        <a:xfrm>
          <a:off x="298721" y="662195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305</xdr:row>
      <xdr:rowOff>2390</xdr:rowOff>
    </xdr:from>
    <xdr:ext cx="1894991" cy="280205"/>
    <xdr:sp macro="" textlink="">
      <xdr:nvSpPr>
        <xdr:cNvPr id="11" name="TextBox 10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91440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413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298</xdr:row>
      <xdr:rowOff>16933</xdr:rowOff>
    </xdr:from>
    <xdr:to>
      <xdr:col>3</xdr:col>
      <xdr:colOff>1693333</xdr:colOff>
      <xdr:row>306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298</xdr:row>
      <xdr:rowOff>8467</xdr:rowOff>
    </xdr:from>
    <xdr:to>
      <xdr:col>5</xdr:col>
      <xdr:colOff>645007</xdr:colOff>
      <xdr:row>306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305</xdr:row>
      <xdr:rowOff>17009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305</xdr:row>
      <xdr:rowOff>10010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22019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106680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56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298</xdr:row>
      <xdr:rowOff>16933</xdr:rowOff>
    </xdr:from>
    <xdr:to>
      <xdr:col>3</xdr:col>
      <xdr:colOff>1693333</xdr:colOff>
      <xdr:row>306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298</xdr:row>
      <xdr:rowOff>8467</xdr:rowOff>
    </xdr:from>
    <xdr:to>
      <xdr:col>5</xdr:col>
      <xdr:colOff>645007</xdr:colOff>
      <xdr:row>306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305</xdr:row>
      <xdr:rowOff>24629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23480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305</xdr:row>
      <xdr:rowOff>2390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53340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032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298</xdr:row>
      <xdr:rowOff>16933</xdr:rowOff>
    </xdr:from>
    <xdr:to>
      <xdr:col>3</xdr:col>
      <xdr:colOff>1693333</xdr:colOff>
      <xdr:row>306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298</xdr:row>
      <xdr:rowOff>8467</xdr:rowOff>
    </xdr:from>
    <xdr:to>
      <xdr:col>5</xdr:col>
      <xdr:colOff>645007</xdr:colOff>
      <xdr:row>306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304</xdr:row>
      <xdr:rowOff>161789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1814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304</xdr:row>
      <xdr:rowOff>177650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19733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315"/>
  <sheetViews>
    <sheetView tabSelected="1" zoomScaleNormal="100" workbookViewId="0">
      <selection activeCell="H300" sqref="H300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4" t="s">
        <v>475</v>
      </c>
      <c r="H2" s="135"/>
      <c r="I2" s="136"/>
    </row>
    <row r="3" spans="2:9" ht="15.6">
      <c r="G3" s="137" t="s">
        <v>448</v>
      </c>
      <c r="H3" s="138"/>
      <c r="I3" s="64"/>
    </row>
    <row r="4" spans="2:9" ht="15.6">
      <c r="G4" s="137" t="s">
        <v>471</v>
      </c>
      <c r="H4" s="138"/>
      <c r="I4" s="64"/>
    </row>
    <row r="5" spans="2:9" ht="16.2" thickBot="1">
      <c r="G5" s="139" t="s">
        <v>1</v>
      </c>
      <c r="H5" s="140"/>
      <c r="I5" s="65"/>
    </row>
    <row r="6" spans="2:9" ht="15" thickBot="1"/>
    <row r="7" spans="2:9" ht="16.2" thickBot="1">
      <c r="B7" s="141" t="s">
        <v>253</v>
      </c>
      <c r="C7" s="142"/>
      <c r="D7" s="143"/>
      <c r="E7" s="144"/>
      <c r="G7" s="145" t="s">
        <v>256</v>
      </c>
      <c r="H7" s="146"/>
      <c r="I7" s="147"/>
    </row>
    <row r="8" spans="2:9" ht="16.2" thickBot="1">
      <c r="B8" s="1"/>
      <c r="C8" s="1"/>
      <c r="D8" s="1"/>
      <c r="E8" s="1"/>
      <c r="G8" s="2"/>
      <c r="H8" s="2"/>
      <c r="I8" s="2"/>
    </row>
    <row r="9" spans="2:9">
      <c r="B9" s="163" t="s">
        <v>465</v>
      </c>
      <c r="C9" s="164"/>
      <c r="D9" s="164"/>
      <c r="E9" s="165"/>
      <c r="G9" s="178" t="s">
        <v>469</v>
      </c>
      <c r="H9" s="148"/>
      <c r="I9" s="149"/>
    </row>
    <row r="10" spans="2:9">
      <c r="B10" s="166"/>
      <c r="C10" s="167"/>
      <c r="D10" s="167"/>
      <c r="E10" s="168"/>
      <c r="G10" s="179"/>
      <c r="H10" s="150"/>
      <c r="I10" s="151"/>
    </row>
    <row r="11" spans="2:9">
      <c r="B11" s="166"/>
      <c r="C11" s="167"/>
      <c r="D11" s="167"/>
      <c r="E11" s="168"/>
      <c r="G11" s="172" t="s">
        <v>2</v>
      </c>
      <c r="H11" s="173"/>
      <c r="I11" s="174"/>
    </row>
    <row r="12" spans="2:9">
      <c r="B12" s="166"/>
      <c r="C12" s="167"/>
      <c r="D12" s="167"/>
      <c r="E12" s="168"/>
      <c r="G12" s="172"/>
      <c r="H12" s="173"/>
      <c r="I12" s="174"/>
    </row>
    <row r="13" spans="2:9">
      <c r="B13" s="166"/>
      <c r="C13" s="167"/>
      <c r="D13" s="167"/>
      <c r="E13" s="168"/>
      <c r="G13" s="172"/>
      <c r="H13" s="173"/>
      <c r="I13" s="174"/>
    </row>
    <row r="14" spans="2:9">
      <c r="B14" s="166"/>
      <c r="C14" s="167"/>
      <c r="D14" s="167"/>
      <c r="E14" s="168"/>
      <c r="G14" s="4" t="s">
        <v>3</v>
      </c>
      <c r="H14" s="123"/>
      <c r="I14" s="124"/>
    </row>
    <row r="15" spans="2:9">
      <c r="B15" s="166"/>
      <c r="C15" s="167"/>
      <c r="D15" s="167"/>
      <c r="E15" s="168"/>
      <c r="G15" s="4" t="s">
        <v>4</v>
      </c>
      <c r="H15" s="123"/>
      <c r="I15" s="124"/>
    </row>
    <row r="16" spans="2:9" ht="15" thickBot="1">
      <c r="B16" s="169"/>
      <c r="C16" s="170"/>
      <c r="D16" s="170"/>
      <c r="E16" s="171"/>
      <c r="G16" s="5" t="s">
        <v>5</v>
      </c>
      <c r="H16" s="125"/>
      <c r="I16" s="126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119" t="s">
        <v>468</v>
      </c>
      <c r="C18" s="119"/>
      <c r="D18" s="119"/>
      <c r="E18" s="119"/>
      <c r="F18" s="119"/>
      <c r="G18" s="119"/>
      <c r="H18" s="119"/>
      <c r="I18" s="119"/>
    </row>
    <row r="19" spans="2:10">
      <c r="B19" s="120"/>
      <c r="C19" s="120"/>
      <c r="D19" s="131"/>
      <c r="E19" s="132"/>
      <c r="F19" s="133"/>
      <c r="G19" s="162" t="s">
        <v>464</v>
      </c>
      <c r="H19" s="162"/>
      <c r="I19" s="162"/>
    </row>
    <row r="21" spans="2:10" ht="18">
      <c r="B21" s="127" t="s">
        <v>376</v>
      </c>
      <c r="C21" s="127"/>
      <c r="D21" s="127"/>
      <c r="E21" s="127"/>
      <c r="F21" s="127"/>
      <c r="G21" s="127"/>
      <c r="H21" s="127"/>
      <c r="I21" s="127"/>
    </row>
    <row r="22" spans="2:10" ht="15.6">
      <c r="B22" s="13" t="s">
        <v>7</v>
      </c>
      <c r="C22" s="13" t="s">
        <v>8</v>
      </c>
      <c r="D22" s="41" t="s">
        <v>9</v>
      </c>
      <c r="E22" s="99"/>
      <c r="F22" s="15" t="s">
        <v>10</v>
      </c>
      <c r="G22" s="104" t="s">
        <v>245</v>
      </c>
      <c r="H22" s="15"/>
      <c r="I22" s="15" t="s">
        <v>247</v>
      </c>
      <c r="J22" s="11"/>
    </row>
    <row r="23" spans="2:10" ht="15.6" customHeight="1">
      <c r="B23" s="128" t="s">
        <v>11</v>
      </c>
      <c r="C23" s="16" t="s">
        <v>12</v>
      </c>
      <c r="D23" s="17" t="s">
        <v>13</v>
      </c>
      <c r="E23" s="81"/>
      <c r="F23" s="85">
        <v>7024.8281999999999</v>
      </c>
      <c r="G23" s="83">
        <v>0</v>
      </c>
      <c r="H23" s="32"/>
      <c r="I23" s="30">
        <f>SUM(F23*G23)</f>
        <v>0</v>
      </c>
      <c r="J23" s="8"/>
    </row>
    <row r="24" spans="2:10" ht="15.6">
      <c r="B24" s="129"/>
      <c r="C24" s="16" t="s">
        <v>14</v>
      </c>
      <c r="D24" s="17" t="s">
        <v>15</v>
      </c>
      <c r="E24" s="81"/>
      <c r="F24" s="85">
        <v>7024.8281999999999</v>
      </c>
      <c r="G24" s="83">
        <v>0</v>
      </c>
      <c r="H24" s="32"/>
      <c r="I24" s="30">
        <f>SUM(F24*G24)</f>
        <v>0</v>
      </c>
      <c r="J24" s="8"/>
    </row>
    <row r="25" spans="2:10" ht="15.6">
      <c r="B25" s="129"/>
      <c r="C25" s="16" t="s">
        <v>16</v>
      </c>
      <c r="D25" s="17" t="s">
        <v>17</v>
      </c>
      <c r="E25" s="81"/>
      <c r="F25" s="85">
        <v>3583.0313999999998</v>
      </c>
      <c r="G25" s="83">
        <v>0</v>
      </c>
      <c r="H25" s="32"/>
      <c r="I25" s="30">
        <f t="shared" ref="I25:I87" si="0">SUM(F25*G25)</f>
        <v>0</v>
      </c>
      <c r="J25" s="8"/>
    </row>
    <row r="26" spans="2:10" ht="15.6">
      <c r="B26" s="129"/>
      <c r="C26" s="16" t="s">
        <v>18</v>
      </c>
      <c r="D26" s="17" t="s">
        <v>19</v>
      </c>
      <c r="E26" s="81"/>
      <c r="F26" s="85">
        <v>3583.0313999999998</v>
      </c>
      <c r="G26" s="83">
        <v>0</v>
      </c>
      <c r="H26" s="32"/>
      <c r="I26" s="30">
        <f t="shared" si="0"/>
        <v>0</v>
      </c>
      <c r="J26" s="8"/>
    </row>
    <row r="27" spans="2:10" ht="15.6">
      <c r="B27" s="129"/>
      <c r="C27" s="19" t="s">
        <v>20</v>
      </c>
      <c r="D27" s="20" t="s">
        <v>21</v>
      </c>
      <c r="E27" s="81"/>
      <c r="F27" s="85">
        <v>1082.7492</v>
      </c>
      <c r="G27" s="83">
        <v>0</v>
      </c>
      <c r="H27" s="32"/>
      <c r="I27" s="30">
        <f t="shared" si="0"/>
        <v>0</v>
      </c>
      <c r="J27" s="8"/>
    </row>
    <row r="28" spans="2:10" ht="15.6">
      <c r="B28" s="129"/>
      <c r="C28" s="16" t="s">
        <v>22</v>
      </c>
      <c r="D28" s="17" t="s">
        <v>23</v>
      </c>
      <c r="E28" s="81"/>
      <c r="F28" s="85">
        <v>3583.0313999999998</v>
      </c>
      <c r="G28" s="83">
        <v>0</v>
      </c>
      <c r="H28" s="32"/>
      <c r="I28" s="30">
        <f t="shared" si="0"/>
        <v>0</v>
      </c>
      <c r="J28" s="8"/>
    </row>
    <row r="29" spans="2:10" ht="15.6">
      <c r="B29" s="129"/>
      <c r="C29" s="19" t="s">
        <v>24</v>
      </c>
      <c r="D29" s="17" t="s">
        <v>25</v>
      </c>
      <c r="E29" s="81"/>
      <c r="F29" s="85">
        <v>3560.0603999999998</v>
      </c>
      <c r="G29" s="83">
        <v>0</v>
      </c>
      <c r="H29" s="32"/>
      <c r="I29" s="30">
        <f t="shared" si="0"/>
        <v>0</v>
      </c>
      <c r="J29" s="8"/>
    </row>
    <row r="30" spans="2:10" ht="15.6">
      <c r="B30" s="129"/>
      <c r="C30" s="16" t="s">
        <v>26</v>
      </c>
      <c r="D30" s="17" t="s">
        <v>27</v>
      </c>
      <c r="E30" s="82"/>
      <c r="F30" s="85">
        <v>1845.5346</v>
      </c>
      <c r="G30" s="83">
        <v>0</v>
      </c>
      <c r="H30" s="32"/>
      <c r="I30" s="30">
        <f t="shared" si="0"/>
        <v>0</v>
      </c>
      <c r="J30" s="8"/>
    </row>
    <row r="31" spans="2:10" ht="15.6">
      <c r="B31" s="129"/>
      <c r="C31" s="16" t="s">
        <v>28</v>
      </c>
      <c r="D31" s="17" t="s">
        <v>29</v>
      </c>
      <c r="E31" s="82"/>
      <c r="F31" s="85">
        <v>1655.5421999999999</v>
      </c>
      <c r="G31" s="83">
        <v>0</v>
      </c>
      <c r="H31" s="32"/>
      <c r="I31" s="30">
        <f t="shared" si="0"/>
        <v>0</v>
      </c>
      <c r="J31" s="8"/>
    </row>
    <row r="32" spans="2:10" ht="15.6">
      <c r="B32" s="129"/>
      <c r="C32" s="16" t="s">
        <v>30</v>
      </c>
      <c r="D32" s="17" t="s">
        <v>31</v>
      </c>
      <c r="E32" s="82"/>
      <c r="F32" s="85">
        <v>1655.5421999999999</v>
      </c>
      <c r="G32" s="83">
        <v>0</v>
      </c>
      <c r="H32" s="32"/>
      <c r="I32" s="30">
        <f t="shared" si="0"/>
        <v>0</v>
      </c>
      <c r="J32" s="8"/>
    </row>
    <row r="33" spans="2:10" ht="15.6">
      <c r="B33" s="129"/>
      <c r="C33" s="16" t="s">
        <v>32</v>
      </c>
      <c r="D33" s="17" t="s">
        <v>33</v>
      </c>
      <c r="E33" s="82"/>
      <c r="F33" s="85">
        <v>4278.9785999999995</v>
      </c>
      <c r="G33" s="83">
        <v>0</v>
      </c>
      <c r="H33" s="32"/>
      <c r="I33" s="30">
        <f t="shared" si="0"/>
        <v>0</v>
      </c>
      <c r="J33" s="8"/>
    </row>
    <row r="34" spans="2:10" ht="15.6">
      <c r="B34" s="129"/>
      <c r="C34" s="16" t="s">
        <v>34</v>
      </c>
      <c r="D34" s="17" t="s">
        <v>35</v>
      </c>
      <c r="E34" s="82"/>
      <c r="F34" s="85">
        <v>4278.9785999999995</v>
      </c>
      <c r="G34" s="83">
        <v>0</v>
      </c>
      <c r="H34" s="32"/>
      <c r="I34" s="30">
        <f t="shared" si="0"/>
        <v>0</v>
      </c>
      <c r="J34" s="8"/>
    </row>
    <row r="35" spans="2:10" ht="15.6">
      <c r="B35" s="129"/>
      <c r="C35" s="16" t="s">
        <v>36</v>
      </c>
      <c r="D35" s="17" t="s">
        <v>37</v>
      </c>
      <c r="E35" s="82"/>
      <c r="F35" s="85">
        <v>4278.9785999999995</v>
      </c>
      <c r="G35" s="83">
        <v>0</v>
      </c>
      <c r="H35" s="32"/>
      <c r="I35" s="30">
        <f t="shared" si="0"/>
        <v>0</v>
      </c>
      <c r="J35" s="8"/>
    </row>
    <row r="36" spans="2:10" ht="15.6">
      <c r="B36" s="129"/>
      <c r="C36" s="16" t="s">
        <v>38</v>
      </c>
      <c r="D36" s="17" t="s">
        <v>39</v>
      </c>
      <c r="E36" s="82"/>
      <c r="F36" s="85">
        <v>4278.9785999999995</v>
      </c>
      <c r="G36" s="83">
        <v>0</v>
      </c>
      <c r="H36" s="32"/>
      <c r="I36" s="30">
        <f t="shared" si="0"/>
        <v>0</v>
      </c>
      <c r="J36" s="8"/>
    </row>
    <row r="37" spans="2:10" ht="15.6">
      <c r="B37" s="130"/>
      <c r="C37" s="19" t="s">
        <v>40</v>
      </c>
      <c r="D37" s="20" t="s">
        <v>41</v>
      </c>
      <c r="E37" s="82"/>
      <c r="F37" s="85">
        <v>516.03239999999994</v>
      </c>
      <c r="G37" s="83">
        <v>0</v>
      </c>
      <c r="H37" s="32"/>
      <c r="I37" s="30">
        <f t="shared" si="0"/>
        <v>0</v>
      </c>
      <c r="J37" s="8"/>
    </row>
    <row r="38" spans="2:10" ht="15.6">
      <c r="B38" s="13" t="s">
        <v>7</v>
      </c>
      <c r="C38" s="13" t="s">
        <v>8</v>
      </c>
      <c r="D38" s="41" t="s">
        <v>9</v>
      </c>
      <c r="E38" s="99"/>
      <c r="F38" s="15" t="s">
        <v>10</v>
      </c>
      <c r="G38" s="104" t="s">
        <v>245</v>
      </c>
      <c r="H38" s="15"/>
      <c r="I38" s="15" t="s">
        <v>247</v>
      </c>
      <c r="J38" s="8"/>
    </row>
    <row r="39" spans="2:10" ht="15.6" customHeight="1">
      <c r="B39" s="128" t="s">
        <v>42</v>
      </c>
      <c r="C39" s="16" t="s">
        <v>43</v>
      </c>
      <c r="D39" s="17" t="s">
        <v>44</v>
      </c>
      <c r="E39" s="81"/>
      <c r="F39" s="85">
        <v>363.97919999999993</v>
      </c>
      <c r="G39" s="83">
        <v>0</v>
      </c>
      <c r="H39" s="32"/>
      <c r="I39" s="30">
        <f t="shared" si="0"/>
        <v>0</v>
      </c>
      <c r="J39" s="8"/>
    </row>
    <row r="40" spans="2:10" ht="15.6">
      <c r="B40" s="129"/>
      <c r="C40" s="16" t="s">
        <v>45</v>
      </c>
      <c r="D40" s="17" t="s">
        <v>46</v>
      </c>
      <c r="E40" s="81"/>
      <c r="F40" s="85">
        <v>363.97919999999993</v>
      </c>
      <c r="G40" s="83">
        <v>0</v>
      </c>
      <c r="H40" s="32"/>
      <c r="I40" s="30">
        <f t="shared" si="0"/>
        <v>0</v>
      </c>
      <c r="J40" s="8"/>
    </row>
    <row r="41" spans="2:10" ht="15.6">
      <c r="B41" s="129"/>
      <c r="C41" s="19" t="s">
        <v>47</v>
      </c>
      <c r="D41" s="20" t="s">
        <v>48</v>
      </c>
      <c r="E41" s="81"/>
      <c r="F41" s="85">
        <v>354.93899999999991</v>
      </c>
      <c r="G41" s="83">
        <v>0</v>
      </c>
      <c r="H41" s="32"/>
      <c r="I41" s="30">
        <f t="shared" si="0"/>
        <v>0</v>
      </c>
      <c r="J41" s="8"/>
    </row>
    <row r="42" spans="2:10" ht="15.6">
      <c r="B42" s="129"/>
      <c r="C42" s="19" t="s">
        <v>49</v>
      </c>
      <c r="D42" s="20" t="s">
        <v>50</v>
      </c>
      <c r="E42" s="81"/>
      <c r="F42" s="85">
        <v>520.47839999999985</v>
      </c>
      <c r="G42" s="83">
        <v>0</v>
      </c>
      <c r="H42" s="32"/>
      <c r="I42" s="30">
        <f t="shared" si="0"/>
        <v>0</v>
      </c>
      <c r="J42" s="8"/>
    </row>
    <row r="43" spans="2:10" ht="15.6">
      <c r="B43" s="129"/>
      <c r="C43" s="19" t="s">
        <v>51</v>
      </c>
      <c r="D43" s="20" t="s">
        <v>52</v>
      </c>
      <c r="E43" s="81"/>
      <c r="F43" s="85">
        <v>252.97739999999996</v>
      </c>
      <c r="G43" s="83">
        <v>0</v>
      </c>
      <c r="H43" s="32"/>
      <c r="I43" s="30">
        <f t="shared" si="0"/>
        <v>0</v>
      </c>
      <c r="J43" s="8"/>
    </row>
    <row r="44" spans="2:10" ht="15.6">
      <c r="B44" s="129"/>
      <c r="C44" s="19" t="s">
        <v>53</v>
      </c>
      <c r="D44" s="20" t="s">
        <v>54</v>
      </c>
      <c r="E44" s="81"/>
      <c r="F44" s="85">
        <v>338.04419999999993</v>
      </c>
      <c r="G44" s="83">
        <v>0</v>
      </c>
      <c r="H44" s="32"/>
      <c r="I44" s="30">
        <f t="shared" si="0"/>
        <v>0</v>
      </c>
      <c r="J44" s="8"/>
    </row>
    <row r="45" spans="2:10" ht="15.6">
      <c r="B45" s="129"/>
      <c r="C45" s="19" t="s">
        <v>55</v>
      </c>
      <c r="D45" s="20" t="s">
        <v>56</v>
      </c>
      <c r="E45" s="81"/>
      <c r="F45" s="85">
        <v>1348.62</v>
      </c>
      <c r="G45" s="83">
        <v>0</v>
      </c>
      <c r="H45" s="32"/>
      <c r="I45" s="30">
        <f t="shared" si="0"/>
        <v>0</v>
      </c>
      <c r="J45" s="8"/>
    </row>
    <row r="46" spans="2:10" ht="15.6">
      <c r="B46" s="129"/>
      <c r="C46" s="19" t="s">
        <v>57</v>
      </c>
      <c r="D46" s="20" t="s">
        <v>58</v>
      </c>
      <c r="E46" s="81"/>
      <c r="F46" s="85">
        <v>1618.1958</v>
      </c>
      <c r="G46" s="83">
        <v>0</v>
      </c>
      <c r="H46" s="32"/>
      <c r="I46" s="30">
        <f t="shared" si="0"/>
        <v>0</v>
      </c>
      <c r="J46" s="8"/>
    </row>
    <row r="47" spans="2:10" ht="15.6">
      <c r="B47" s="129"/>
      <c r="C47" s="19" t="s">
        <v>59</v>
      </c>
      <c r="D47" s="20" t="s">
        <v>60</v>
      </c>
      <c r="E47" s="81"/>
      <c r="F47" s="85">
        <v>67.579199999999986</v>
      </c>
      <c r="G47" s="83">
        <v>0</v>
      </c>
      <c r="H47" s="32"/>
      <c r="I47" s="30">
        <f t="shared" si="0"/>
        <v>0</v>
      </c>
      <c r="J47" s="8"/>
    </row>
    <row r="48" spans="2:10" ht="15.6">
      <c r="B48" s="129"/>
      <c r="C48" s="19" t="s">
        <v>61</v>
      </c>
      <c r="D48" s="20" t="s">
        <v>62</v>
      </c>
      <c r="E48" s="81"/>
      <c r="F48" s="85">
        <v>67.579199999999986</v>
      </c>
      <c r="G48" s="83">
        <v>0</v>
      </c>
      <c r="H48" s="32"/>
      <c r="I48" s="30">
        <f t="shared" si="0"/>
        <v>0</v>
      </c>
      <c r="J48" s="8"/>
    </row>
    <row r="49" spans="2:10" ht="15.6">
      <c r="B49" s="129"/>
      <c r="C49" s="19" t="s">
        <v>487</v>
      </c>
      <c r="D49" s="20" t="s">
        <v>505</v>
      </c>
      <c r="E49" s="81"/>
      <c r="F49" s="85">
        <v>160.20419999999999</v>
      </c>
      <c r="G49" s="83">
        <v>0</v>
      </c>
      <c r="H49" s="32"/>
      <c r="I49" s="30">
        <f t="shared" ref="I49:I50" si="1">SUM(F49*G49)</f>
        <v>0</v>
      </c>
      <c r="J49" s="8"/>
    </row>
    <row r="50" spans="2:10" ht="15.6">
      <c r="B50" s="130"/>
      <c r="C50" s="19" t="s">
        <v>488</v>
      </c>
      <c r="D50" s="20" t="s">
        <v>506</v>
      </c>
      <c r="E50" s="81"/>
      <c r="F50" s="85">
        <v>160.20419999999999</v>
      </c>
      <c r="G50" s="83">
        <v>0</v>
      </c>
      <c r="H50" s="32"/>
      <c r="I50" s="30">
        <f t="shared" si="1"/>
        <v>0</v>
      </c>
      <c r="J50" s="8"/>
    </row>
    <row r="51" spans="2:10" ht="15.6">
      <c r="B51" s="13" t="s">
        <v>7</v>
      </c>
      <c r="C51" s="13" t="s">
        <v>8</v>
      </c>
      <c r="D51" s="41" t="s">
        <v>9</v>
      </c>
      <c r="E51" s="99"/>
      <c r="F51" s="15" t="s">
        <v>10</v>
      </c>
      <c r="G51" s="104" t="s">
        <v>245</v>
      </c>
      <c r="H51" s="15"/>
      <c r="I51" s="15" t="s">
        <v>247</v>
      </c>
      <c r="J51" s="8"/>
    </row>
    <row r="52" spans="2:10" ht="15.6" customHeight="1">
      <c r="B52" s="157" t="s">
        <v>63</v>
      </c>
      <c r="C52" s="19" t="s">
        <v>64</v>
      </c>
      <c r="D52" s="20" t="s">
        <v>65</v>
      </c>
      <c r="E52" s="81"/>
      <c r="F52" s="85">
        <v>219.63239999999999</v>
      </c>
      <c r="G52" s="83">
        <v>0</v>
      </c>
      <c r="H52" s="32"/>
      <c r="I52" s="30">
        <f t="shared" si="0"/>
        <v>0</v>
      </c>
      <c r="J52" s="8"/>
    </row>
    <row r="53" spans="2:10" ht="15.6">
      <c r="B53" s="158"/>
      <c r="C53" s="19" t="s">
        <v>66</v>
      </c>
      <c r="D53" s="20" t="s">
        <v>67</v>
      </c>
      <c r="E53" s="81"/>
      <c r="F53" s="85">
        <v>459.12359999999995</v>
      </c>
      <c r="G53" s="83">
        <v>0</v>
      </c>
      <c r="H53" s="32"/>
      <c r="I53" s="30">
        <f t="shared" si="0"/>
        <v>0</v>
      </c>
      <c r="J53" s="8"/>
    </row>
    <row r="54" spans="2:10" ht="15.6">
      <c r="B54" s="159"/>
      <c r="C54" s="19" t="s">
        <v>68</v>
      </c>
      <c r="D54" s="20" t="s">
        <v>69</v>
      </c>
      <c r="E54" s="81"/>
      <c r="F54" s="85">
        <v>474.98099999999994</v>
      </c>
      <c r="G54" s="83">
        <v>0</v>
      </c>
      <c r="H54" s="32"/>
      <c r="I54" s="30">
        <f t="shared" si="0"/>
        <v>0</v>
      </c>
      <c r="J54" s="8"/>
    </row>
    <row r="55" spans="2:10" ht="15.6">
      <c r="B55" s="13" t="s">
        <v>7</v>
      </c>
      <c r="C55" s="13" t="s">
        <v>8</v>
      </c>
      <c r="D55" s="41" t="s">
        <v>9</v>
      </c>
      <c r="E55" s="99"/>
      <c r="F55" s="15" t="s">
        <v>10</v>
      </c>
      <c r="G55" s="104" t="s">
        <v>245</v>
      </c>
      <c r="H55" s="15"/>
      <c r="I55" s="15" t="s">
        <v>247</v>
      </c>
      <c r="J55" s="8"/>
    </row>
    <row r="56" spans="2:10" ht="15.6" customHeight="1">
      <c r="B56" s="128" t="s">
        <v>70</v>
      </c>
      <c r="C56" s="19" t="s">
        <v>71</v>
      </c>
      <c r="D56" s="20" t="s">
        <v>72</v>
      </c>
      <c r="E56" s="81"/>
      <c r="F56" s="85">
        <v>254.45940000000002</v>
      </c>
      <c r="G56" s="83">
        <v>0</v>
      </c>
      <c r="H56" s="32"/>
      <c r="I56" s="30">
        <f t="shared" si="0"/>
        <v>0</v>
      </c>
      <c r="J56" s="8"/>
    </row>
    <row r="57" spans="2:10" ht="15.6">
      <c r="B57" s="129"/>
      <c r="C57" s="19" t="s">
        <v>73</v>
      </c>
      <c r="D57" s="20" t="s">
        <v>74</v>
      </c>
      <c r="E57" s="81"/>
      <c r="F57" s="85">
        <v>254.45940000000002</v>
      </c>
      <c r="G57" s="83">
        <v>0</v>
      </c>
      <c r="H57" s="32"/>
      <c r="I57" s="30">
        <f t="shared" si="0"/>
        <v>0</v>
      </c>
      <c r="J57" s="8"/>
    </row>
    <row r="58" spans="2:10" ht="15.6">
      <c r="B58" s="129"/>
      <c r="C58" s="19" t="s">
        <v>75</v>
      </c>
      <c r="D58" s="20" t="s">
        <v>76</v>
      </c>
      <c r="E58" s="81"/>
      <c r="F58" s="85">
        <v>245.86379999999997</v>
      </c>
      <c r="G58" s="83">
        <v>0</v>
      </c>
      <c r="H58" s="32"/>
      <c r="I58" s="30">
        <f t="shared" si="0"/>
        <v>0</v>
      </c>
      <c r="J58" s="8"/>
    </row>
    <row r="59" spans="2:10" ht="15.6">
      <c r="B59" s="129"/>
      <c r="C59" s="19" t="s">
        <v>77</v>
      </c>
      <c r="D59" s="20" t="s">
        <v>78</v>
      </c>
      <c r="E59" s="81"/>
      <c r="F59" s="85">
        <v>427.40879999999999</v>
      </c>
      <c r="G59" s="83">
        <v>0</v>
      </c>
      <c r="H59" s="32"/>
      <c r="I59" s="30">
        <f t="shared" si="0"/>
        <v>0</v>
      </c>
      <c r="J59" s="8"/>
    </row>
    <row r="60" spans="2:10" ht="15.6">
      <c r="B60" s="129"/>
      <c r="C60" s="19" t="s">
        <v>79</v>
      </c>
      <c r="D60" s="20" t="s">
        <v>80</v>
      </c>
      <c r="E60" s="81"/>
      <c r="F60" s="85">
        <v>261.72120000000001</v>
      </c>
      <c r="G60" s="83">
        <v>0</v>
      </c>
      <c r="H60" s="32"/>
      <c r="I60" s="30">
        <f t="shared" si="0"/>
        <v>0</v>
      </c>
      <c r="J60" s="8"/>
    </row>
    <row r="61" spans="2:10" ht="15.6">
      <c r="B61" s="129"/>
      <c r="C61" s="19" t="s">
        <v>81</v>
      </c>
      <c r="D61" s="20" t="s">
        <v>82</v>
      </c>
      <c r="E61" s="81"/>
      <c r="F61" s="85">
        <v>183.17519999999999</v>
      </c>
      <c r="G61" s="83">
        <v>0</v>
      </c>
      <c r="H61" s="32"/>
      <c r="I61" s="30">
        <f t="shared" si="0"/>
        <v>0</v>
      </c>
      <c r="J61" s="8"/>
    </row>
    <row r="62" spans="2:10" ht="15.6">
      <c r="B62" s="129"/>
      <c r="C62" s="19" t="s">
        <v>83</v>
      </c>
      <c r="D62" s="20" t="s">
        <v>84</v>
      </c>
      <c r="E62" s="81"/>
      <c r="F62" s="85">
        <v>436.15259999999995</v>
      </c>
      <c r="G62" s="83">
        <v>0</v>
      </c>
      <c r="H62" s="32"/>
      <c r="I62" s="30">
        <f t="shared" si="0"/>
        <v>0</v>
      </c>
      <c r="J62" s="8"/>
    </row>
    <row r="63" spans="2:10" ht="15.6">
      <c r="B63" s="129"/>
      <c r="C63" s="19" t="s">
        <v>85</v>
      </c>
      <c r="D63" s="20" t="s">
        <v>86</v>
      </c>
      <c r="E63" s="81"/>
      <c r="F63" s="85">
        <v>436.15259999999995</v>
      </c>
      <c r="G63" s="83">
        <v>0</v>
      </c>
      <c r="H63" s="32"/>
      <c r="I63" s="30">
        <f t="shared" si="0"/>
        <v>0</v>
      </c>
      <c r="J63" s="8"/>
    </row>
    <row r="64" spans="2:10" ht="15.6">
      <c r="B64" s="129"/>
      <c r="C64" s="19" t="s">
        <v>87</v>
      </c>
      <c r="D64" s="20" t="s">
        <v>88</v>
      </c>
      <c r="E64" s="81"/>
      <c r="F64" s="85">
        <v>221.26259999999999</v>
      </c>
      <c r="G64" s="83">
        <v>0</v>
      </c>
      <c r="H64" s="32"/>
      <c r="I64" s="30">
        <f t="shared" si="0"/>
        <v>0</v>
      </c>
      <c r="J64" s="8"/>
    </row>
    <row r="65" spans="2:10" ht="15.6">
      <c r="B65" s="129"/>
      <c r="C65" s="19" t="s">
        <v>89</v>
      </c>
      <c r="D65" s="20" t="s">
        <v>90</v>
      </c>
      <c r="E65" s="81"/>
      <c r="F65" s="85">
        <v>348.12179999999995</v>
      </c>
      <c r="G65" s="83">
        <v>0</v>
      </c>
      <c r="H65" s="32"/>
      <c r="I65" s="30">
        <f t="shared" si="0"/>
        <v>0</v>
      </c>
      <c r="J65" s="8"/>
    </row>
    <row r="66" spans="2:10" ht="15.6">
      <c r="B66" s="129"/>
      <c r="C66" s="19" t="s">
        <v>91</v>
      </c>
      <c r="D66" s="20" t="s">
        <v>92</v>
      </c>
      <c r="E66" s="81"/>
      <c r="F66" s="85">
        <v>380.13299999999998</v>
      </c>
      <c r="G66" s="83">
        <v>0</v>
      </c>
      <c r="H66" s="32"/>
      <c r="I66" s="30">
        <f t="shared" si="0"/>
        <v>0</v>
      </c>
      <c r="J66" s="8"/>
    </row>
    <row r="67" spans="2:10" ht="15.6">
      <c r="B67" s="129"/>
      <c r="C67" s="19" t="s">
        <v>93</v>
      </c>
      <c r="D67" s="20" t="s">
        <v>94</v>
      </c>
      <c r="E67" s="81"/>
      <c r="F67" s="85">
        <v>420.73979999999995</v>
      </c>
      <c r="G67" s="83">
        <v>0</v>
      </c>
      <c r="H67" s="32"/>
      <c r="I67" s="30">
        <f t="shared" si="0"/>
        <v>0</v>
      </c>
      <c r="J67" s="8"/>
    </row>
    <row r="68" spans="2:10" ht="15.6">
      <c r="B68" s="129"/>
      <c r="C68" s="19" t="s">
        <v>95</v>
      </c>
      <c r="D68" s="20" t="s">
        <v>96</v>
      </c>
      <c r="E68" s="81"/>
      <c r="F68" s="85">
        <v>372.72299999999996</v>
      </c>
      <c r="G68" s="83">
        <v>0</v>
      </c>
      <c r="H68" s="32"/>
      <c r="I68" s="30">
        <f t="shared" si="0"/>
        <v>0</v>
      </c>
      <c r="J68" s="8"/>
    </row>
    <row r="69" spans="2:10" ht="15.6">
      <c r="B69" s="129"/>
      <c r="C69" s="19" t="s">
        <v>97</v>
      </c>
      <c r="D69" s="20" t="s">
        <v>98</v>
      </c>
      <c r="E69" s="81"/>
      <c r="F69" s="85">
        <v>480.46440000000001</v>
      </c>
      <c r="G69" s="83">
        <v>0</v>
      </c>
      <c r="H69" s="32"/>
      <c r="I69" s="30">
        <f t="shared" si="0"/>
        <v>0</v>
      </c>
      <c r="J69" s="8"/>
    </row>
    <row r="70" spans="2:10" ht="15.6">
      <c r="B70" s="129"/>
      <c r="C70" s="19" t="s">
        <v>99</v>
      </c>
      <c r="D70" s="20" t="s">
        <v>100</v>
      </c>
      <c r="E70" s="81"/>
      <c r="F70" s="85">
        <v>633.2586</v>
      </c>
      <c r="G70" s="83">
        <v>0</v>
      </c>
      <c r="H70" s="32"/>
      <c r="I70" s="30">
        <f t="shared" si="0"/>
        <v>0</v>
      </c>
      <c r="J70" s="8"/>
    </row>
    <row r="71" spans="2:10" ht="15.6">
      <c r="B71" s="129"/>
      <c r="C71" s="19" t="s">
        <v>101</v>
      </c>
      <c r="D71" s="20" t="s">
        <v>102</v>
      </c>
      <c r="E71" s="81"/>
      <c r="F71" s="85">
        <v>472.60979999999995</v>
      </c>
      <c r="G71" s="83">
        <v>0</v>
      </c>
      <c r="H71" s="32"/>
      <c r="I71" s="30">
        <f t="shared" si="0"/>
        <v>0</v>
      </c>
      <c r="J71" s="8"/>
    </row>
    <row r="72" spans="2:10" ht="15.6">
      <c r="B72" s="129"/>
      <c r="C72" s="19" t="s">
        <v>103</v>
      </c>
      <c r="D72" s="20" t="s">
        <v>104</v>
      </c>
      <c r="E72" s="81"/>
      <c r="F72" s="85">
        <v>213.55619999999999</v>
      </c>
      <c r="G72" s="83">
        <v>0</v>
      </c>
      <c r="H72" s="32"/>
      <c r="I72" s="30">
        <f t="shared" si="0"/>
        <v>0</v>
      </c>
      <c r="J72" s="8"/>
    </row>
    <row r="73" spans="2:10" ht="15.6">
      <c r="B73" s="129"/>
      <c r="C73" s="19" t="s">
        <v>105</v>
      </c>
      <c r="D73" s="20" t="s">
        <v>106</v>
      </c>
      <c r="E73" s="81"/>
      <c r="F73" s="85">
        <v>330.93059999999991</v>
      </c>
      <c r="G73" s="83">
        <v>0</v>
      </c>
      <c r="H73" s="32"/>
      <c r="I73" s="30">
        <f t="shared" si="0"/>
        <v>0</v>
      </c>
      <c r="J73" s="8"/>
    </row>
    <row r="74" spans="2:10" ht="15.6">
      <c r="B74" s="129"/>
      <c r="C74" s="19" t="s">
        <v>107</v>
      </c>
      <c r="D74" s="20" t="s">
        <v>242</v>
      </c>
      <c r="E74" s="81"/>
      <c r="F74" s="85">
        <v>427.2605999999999</v>
      </c>
      <c r="G74" s="83">
        <v>0</v>
      </c>
      <c r="H74" s="32"/>
      <c r="I74" s="30">
        <f t="shared" si="0"/>
        <v>0</v>
      </c>
      <c r="J74" s="8"/>
    </row>
    <row r="75" spans="2:10" ht="15.6">
      <c r="B75" s="129"/>
      <c r="C75" s="19" t="s">
        <v>108</v>
      </c>
      <c r="D75" s="20" t="s">
        <v>243</v>
      </c>
      <c r="E75" s="81"/>
      <c r="F75" s="85">
        <v>452.15819999999997</v>
      </c>
      <c r="G75" s="83">
        <v>0</v>
      </c>
      <c r="H75" s="32"/>
      <c r="I75" s="30">
        <f t="shared" si="0"/>
        <v>0</v>
      </c>
      <c r="J75" s="8"/>
    </row>
    <row r="76" spans="2:10" ht="15.6">
      <c r="B76" s="129"/>
      <c r="C76" s="19" t="s">
        <v>109</v>
      </c>
      <c r="D76" s="20" t="s">
        <v>244</v>
      </c>
      <c r="E76" s="81"/>
      <c r="F76" s="85">
        <v>426.51959999999997</v>
      </c>
      <c r="G76" s="83">
        <v>0</v>
      </c>
      <c r="H76" s="32"/>
      <c r="I76" s="30">
        <f t="shared" si="0"/>
        <v>0</v>
      </c>
      <c r="J76" s="8"/>
    </row>
    <row r="77" spans="2:10" ht="15.6">
      <c r="B77" s="129"/>
      <c r="C77" s="23" t="s">
        <v>110</v>
      </c>
      <c r="D77" s="24" t="s">
        <v>111</v>
      </c>
      <c r="E77" s="100"/>
      <c r="F77" s="85">
        <v>284.84039999999993</v>
      </c>
      <c r="G77" s="83">
        <v>0</v>
      </c>
      <c r="H77" s="32"/>
      <c r="I77" s="30">
        <f t="shared" si="0"/>
        <v>0</v>
      </c>
      <c r="J77" s="8"/>
    </row>
    <row r="78" spans="2:10" ht="15.6">
      <c r="B78" s="130"/>
      <c r="C78" s="19" t="s">
        <v>112</v>
      </c>
      <c r="D78" s="20" t="s">
        <v>113</v>
      </c>
      <c r="E78" s="81"/>
      <c r="F78" s="85">
        <v>1077.2657999999999</v>
      </c>
      <c r="G78" s="83">
        <v>0</v>
      </c>
      <c r="H78" s="32"/>
      <c r="I78" s="30">
        <f t="shared" si="0"/>
        <v>0</v>
      </c>
      <c r="J78" s="8"/>
    </row>
    <row r="79" spans="2:10" ht="15.6">
      <c r="B79" s="13" t="s">
        <v>7</v>
      </c>
      <c r="C79" s="13" t="s">
        <v>8</v>
      </c>
      <c r="D79" s="41" t="s">
        <v>9</v>
      </c>
      <c r="E79" s="99"/>
      <c r="F79" s="15" t="s">
        <v>10</v>
      </c>
      <c r="G79" s="104" t="s">
        <v>245</v>
      </c>
      <c r="H79" s="15"/>
      <c r="I79" s="15" t="s">
        <v>247</v>
      </c>
      <c r="J79" s="8"/>
    </row>
    <row r="80" spans="2:10" ht="15.6" customHeight="1">
      <c r="B80" s="128" t="s">
        <v>114</v>
      </c>
      <c r="C80" s="19" t="s">
        <v>115</v>
      </c>
      <c r="D80" s="20" t="s">
        <v>116</v>
      </c>
      <c r="E80" s="81"/>
      <c r="F80" s="85">
        <v>436.15259999999995</v>
      </c>
      <c r="G80" s="83">
        <v>0</v>
      </c>
      <c r="H80" s="32"/>
      <c r="I80" s="30">
        <f t="shared" si="0"/>
        <v>0</v>
      </c>
      <c r="J80" s="8"/>
    </row>
    <row r="81" spans="2:10" ht="15.6" customHeight="1">
      <c r="B81" s="129"/>
      <c r="C81" s="19" t="s">
        <v>489</v>
      </c>
      <c r="D81" s="20" t="s">
        <v>490</v>
      </c>
      <c r="E81" s="81"/>
      <c r="F81" s="85">
        <v>47.57</v>
      </c>
      <c r="G81" s="83">
        <v>0</v>
      </c>
      <c r="H81" s="32"/>
      <c r="I81" s="30">
        <f t="shared" ref="I81" si="2">SUM(F81*G81)</f>
        <v>0</v>
      </c>
      <c r="J81" s="8"/>
    </row>
    <row r="82" spans="2:10" ht="15.6">
      <c r="B82" s="129"/>
      <c r="C82" s="19" t="s">
        <v>117</v>
      </c>
      <c r="D82" s="20" t="s">
        <v>118</v>
      </c>
      <c r="E82" s="81"/>
      <c r="F82" s="85">
        <v>594.28200000000004</v>
      </c>
      <c r="G82" s="83">
        <v>0</v>
      </c>
      <c r="H82" s="32"/>
      <c r="I82" s="30">
        <f t="shared" si="0"/>
        <v>0</v>
      </c>
      <c r="J82" s="8"/>
    </row>
    <row r="83" spans="2:10" ht="15.6">
      <c r="B83" s="129"/>
      <c r="C83" s="26">
        <v>463</v>
      </c>
      <c r="D83" s="27" t="s">
        <v>119</v>
      </c>
      <c r="E83" s="101"/>
      <c r="F83" s="85">
        <v>405.91979999999995</v>
      </c>
      <c r="G83" s="83">
        <v>0</v>
      </c>
      <c r="H83" s="32"/>
      <c r="I83" s="30">
        <f t="shared" si="0"/>
        <v>0</v>
      </c>
      <c r="J83" s="8"/>
    </row>
    <row r="84" spans="2:10" ht="15.6">
      <c r="B84" s="129"/>
      <c r="C84" s="26">
        <v>464</v>
      </c>
      <c r="D84" s="27" t="s">
        <v>120</v>
      </c>
      <c r="E84" s="101"/>
      <c r="F84" s="85">
        <v>409.32839999999999</v>
      </c>
      <c r="G84" s="83">
        <v>0</v>
      </c>
      <c r="H84" s="32"/>
      <c r="I84" s="30">
        <f>SUM(F84*G84)</f>
        <v>0</v>
      </c>
      <c r="J84" s="8"/>
    </row>
    <row r="85" spans="2:10" ht="15.6">
      <c r="B85" s="129"/>
      <c r="C85" s="26">
        <v>465</v>
      </c>
      <c r="D85" s="27" t="s">
        <v>494</v>
      </c>
      <c r="E85" s="101"/>
      <c r="F85" s="85">
        <v>711.95</v>
      </c>
      <c r="G85" s="83">
        <v>0</v>
      </c>
      <c r="H85" s="32"/>
      <c r="I85" s="30">
        <f t="shared" ref="I85:I86" si="3">SUM(F85*G85)</f>
        <v>0</v>
      </c>
      <c r="J85" s="8"/>
    </row>
    <row r="86" spans="2:10" ht="15.6">
      <c r="B86" s="129"/>
      <c r="C86" s="26">
        <v>466</v>
      </c>
      <c r="D86" s="27" t="s">
        <v>495</v>
      </c>
      <c r="E86" s="101"/>
      <c r="F86" s="85">
        <v>711.95</v>
      </c>
      <c r="G86" s="83">
        <v>0</v>
      </c>
      <c r="H86" s="32"/>
      <c r="I86" s="30">
        <f t="shared" si="3"/>
        <v>0</v>
      </c>
      <c r="J86" s="8"/>
    </row>
    <row r="87" spans="2:10" ht="15.6">
      <c r="B87" s="129"/>
      <c r="C87" s="9">
        <v>470</v>
      </c>
      <c r="D87" s="10" t="s">
        <v>121</v>
      </c>
      <c r="E87" s="101"/>
      <c r="F87" s="85">
        <v>434.226</v>
      </c>
      <c r="G87" s="83">
        <v>0</v>
      </c>
      <c r="H87" s="32"/>
      <c r="I87" s="30">
        <f t="shared" si="0"/>
        <v>0</v>
      </c>
      <c r="J87" s="8"/>
    </row>
    <row r="88" spans="2:10" ht="15.6">
      <c r="B88" s="129"/>
      <c r="C88" s="9">
        <v>471</v>
      </c>
      <c r="D88" s="10" t="s">
        <v>122</v>
      </c>
      <c r="E88" s="101"/>
      <c r="F88" s="85">
        <v>434.226</v>
      </c>
      <c r="G88" s="83">
        <v>0</v>
      </c>
      <c r="H88" s="32"/>
      <c r="I88" s="30">
        <f t="shared" ref="I88:I163" si="4">SUM(F88*G88)</f>
        <v>0</v>
      </c>
      <c r="J88" s="8"/>
    </row>
    <row r="89" spans="2:10" ht="15.6">
      <c r="B89" s="129"/>
      <c r="C89" s="9">
        <v>518</v>
      </c>
      <c r="D89" s="27" t="s">
        <v>493</v>
      </c>
      <c r="E89" s="101"/>
      <c r="F89" s="85">
        <v>71.135999999999996</v>
      </c>
      <c r="G89" s="83">
        <v>0</v>
      </c>
      <c r="H89" s="32"/>
      <c r="I89" s="30">
        <f t="shared" ref="I89:I91" si="5">SUM(F89*G89)</f>
        <v>0</v>
      </c>
      <c r="J89" s="8"/>
    </row>
    <row r="90" spans="2:10" ht="15.6">
      <c r="B90" s="129"/>
      <c r="C90" s="9">
        <v>519</v>
      </c>
      <c r="D90" s="27" t="s">
        <v>492</v>
      </c>
      <c r="E90" s="101"/>
      <c r="F90" s="85">
        <v>71.135999999999996</v>
      </c>
      <c r="G90" s="83">
        <v>0</v>
      </c>
      <c r="H90" s="32"/>
      <c r="I90" s="30">
        <f t="shared" si="5"/>
        <v>0</v>
      </c>
      <c r="J90" s="8"/>
    </row>
    <row r="91" spans="2:10" ht="15.6">
      <c r="B91" s="130"/>
      <c r="C91" s="9">
        <v>520</v>
      </c>
      <c r="D91" s="20" t="s">
        <v>491</v>
      </c>
      <c r="E91" s="101"/>
      <c r="F91" s="85">
        <v>74.544599999999988</v>
      </c>
      <c r="G91" s="83">
        <v>0</v>
      </c>
      <c r="H91" s="32"/>
      <c r="I91" s="30">
        <f t="shared" si="5"/>
        <v>0</v>
      </c>
      <c r="J91" s="8"/>
    </row>
    <row r="92" spans="2:10" ht="15.6">
      <c r="B92" s="13" t="s">
        <v>7</v>
      </c>
      <c r="C92" s="13" t="s">
        <v>8</v>
      </c>
      <c r="D92" s="41" t="s">
        <v>9</v>
      </c>
      <c r="E92" s="99"/>
      <c r="F92" s="15" t="s">
        <v>10</v>
      </c>
      <c r="G92" s="104" t="s">
        <v>245</v>
      </c>
      <c r="H92" s="15"/>
      <c r="I92" s="15" t="s">
        <v>247</v>
      </c>
      <c r="J92" s="8"/>
    </row>
    <row r="93" spans="2:10" ht="15.6">
      <c r="B93" s="128" t="s">
        <v>123</v>
      </c>
      <c r="C93" s="19" t="s">
        <v>124</v>
      </c>
      <c r="D93" s="20" t="s">
        <v>125</v>
      </c>
      <c r="E93" s="81"/>
      <c r="F93" s="85">
        <v>282.32099999999997</v>
      </c>
      <c r="G93" s="83">
        <v>0</v>
      </c>
      <c r="H93" s="32"/>
      <c r="I93" s="30">
        <f t="shared" si="4"/>
        <v>0</v>
      </c>
      <c r="J93" s="8"/>
    </row>
    <row r="94" spans="2:10" ht="15.6">
      <c r="B94" s="129"/>
      <c r="C94" s="19" t="s">
        <v>126</v>
      </c>
      <c r="D94" s="20" t="s">
        <v>127</v>
      </c>
      <c r="E94" s="81"/>
      <c r="F94" s="85">
        <v>284.69220000000001</v>
      </c>
      <c r="G94" s="83">
        <v>0</v>
      </c>
      <c r="H94" s="32"/>
      <c r="I94" s="30">
        <f t="shared" si="4"/>
        <v>0</v>
      </c>
      <c r="J94" s="8"/>
    </row>
    <row r="95" spans="2:10" ht="15.6">
      <c r="B95" s="129"/>
      <c r="C95" s="19" t="s">
        <v>128</v>
      </c>
      <c r="D95" s="20" t="s">
        <v>129</v>
      </c>
      <c r="E95" s="81"/>
      <c r="F95" s="85">
        <v>1176.5597999999998</v>
      </c>
      <c r="G95" s="83">
        <v>0</v>
      </c>
      <c r="H95" s="32"/>
      <c r="I95" s="30">
        <f t="shared" si="4"/>
        <v>0</v>
      </c>
      <c r="J95" s="8"/>
    </row>
    <row r="96" spans="2:10" ht="15.6">
      <c r="B96" s="129"/>
      <c r="C96" s="19" t="s">
        <v>130</v>
      </c>
      <c r="D96" s="20" t="s">
        <v>131</v>
      </c>
      <c r="E96" s="81"/>
      <c r="F96" s="85">
        <v>390.06239999999997</v>
      </c>
      <c r="G96" s="83">
        <v>0</v>
      </c>
      <c r="H96" s="32"/>
      <c r="I96" s="30">
        <f t="shared" si="4"/>
        <v>0</v>
      </c>
      <c r="J96" s="8"/>
    </row>
    <row r="97" spans="2:10" ht="15.6">
      <c r="B97" s="129"/>
      <c r="C97" s="19" t="s">
        <v>132</v>
      </c>
      <c r="D97" s="20" t="s">
        <v>133</v>
      </c>
      <c r="E97" s="81"/>
      <c r="F97" s="85">
        <v>520.18200000000002</v>
      </c>
      <c r="G97" s="83">
        <v>0</v>
      </c>
      <c r="H97" s="32"/>
      <c r="I97" s="30">
        <f t="shared" si="4"/>
        <v>0</v>
      </c>
      <c r="J97" s="8"/>
    </row>
    <row r="98" spans="2:10" ht="15.6">
      <c r="B98" s="129"/>
      <c r="C98" s="19" t="s">
        <v>134</v>
      </c>
      <c r="D98" s="20" t="s">
        <v>135</v>
      </c>
      <c r="E98" s="81"/>
      <c r="F98" s="85">
        <v>266.46359999999999</v>
      </c>
      <c r="G98" s="83">
        <v>0</v>
      </c>
      <c r="H98" s="32"/>
      <c r="I98" s="30">
        <f t="shared" si="4"/>
        <v>0</v>
      </c>
      <c r="J98" s="8"/>
    </row>
    <row r="99" spans="2:10" ht="15.6">
      <c r="B99" s="129"/>
      <c r="C99" s="19" t="s">
        <v>136</v>
      </c>
      <c r="D99" s="20" t="s">
        <v>137</v>
      </c>
      <c r="E99" s="81"/>
      <c r="F99" s="85">
        <v>214.14899999999997</v>
      </c>
      <c r="G99" s="83">
        <v>0</v>
      </c>
      <c r="H99" s="32"/>
      <c r="I99" s="30">
        <f t="shared" si="4"/>
        <v>0</v>
      </c>
      <c r="J99" s="8"/>
    </row>
    <row r="100" spans="2:10" ht="15.6">
      <c r="B100" s="129"/>
      <c r="C100" s="19" t="s">
        <v>138</v>
      </c>
      <c r="D100" s="20" t="s">
        <v>139</v>
      </c>
      <c r="E100" s="81"/>
      <c r="F100" s="85">
        <v>214.14899999999997</v>
      </c>
      <c r="G100" s="83">
        <v>0</v>
      </c>
      <c r="H100" s="32"/>
      <c r="I100" s="30">
        <f t="shared" si="4"/>
        <v>0</v>
      </c>
      <c r="J100" s="8"/>
    </row>
    <row r="101" spans="2:10" ht="15.6">
      <c r="B101" s="129"/>
      <c r="C101" s="19" t="s">
        <v>140</v>
      </c>
      <c r="D101" s="20" t="s">
        <v>141</v>
      </c>
      <c r="E101" s="81"/>
      <c r="F101" s="85">
        <v>214.14899999999997</v>
      </c>
      <c r="G101" s="83">
        <v>0</v>
      </c>
      <c r="H101" s="32"/>
      <c r="I101" s="30">
        <f t="shared" si="4"/>
        <v>0</v>
      </c>
      <c r="J101" s="8"/>
    </row>
    <row r="102" spans="2:10" ht="15.6">
      <c r="B102" s="129"/>
      <c r="C102" s="19" t="s">
        <v>142</v>
      </c>
      <c r="D102" s="20" t="s">
        <v>143</v>
      </c>
      <c r="E102" s="81"/>
      <c r="F102" s="85">
        <v>214.14899999999997</v>
      </c>
      <c r="G102" s="83">
        <v>0</v>
      </c>
      <c r="H102" s="32"/>
      <c r="I102" s="30">
        <f t="shared" si="4"/>
        <v>0</v>
      </c>
      <c r="J102" s="8"/>
    </row>
    <row r="103" spans="2:10" ht="15.6">
      <c r="B103" s="129"/>
      <c r="C103" s="19" t="s">
        <v>144</v>
      </c>
      <c r="D103" s="20" t="s">
        <v>145</v>
      </c>
      <c r="E103" s="81"/>
      <c r="F103" s="85">
        <v>459.12359999999995</v>
      </c>
      <c r="G103" s="83">
        <v>0</v>
      </c>
      <c r="H103" s="32"/>
      <c r="I103" s="30">
        <f t="shared" si="4"/>
        <v>0</v>
      </c>
      <c r="J103" s="8"/>
    </row>
    <row r="104" spans="2:10" ht="15.6">
      <c r="B104" s="129"/>
      <c r="C104" s="19" t="s">
        <v>146</v>
      </c>
      <c r="D104" s="20" t="s">
        <v>147</v>
      </c>
      <c r="E104" s="81"/>
      <c r="F104" s="85">
        <v>474.98099999999994</v>
      </c>
      <c r="G104" s="83">
        <v>0</v>
      </c>
      <c r="H104" s="32"/>
      <c r="I104" s="30">
        <f t="shared" si="4"/>
        <v>0</v>
      </c>
      <c r="J104" s="8"/>
    </row>
    <row r="105" spans="2:10" ht="15.6">
      <c r="B105" s="129"/>
      <c r="C105" s="19" t="s">
        <v>148</v>
      </c>
      <c r="D105" s="20" t="s">
        <v>149</v>
      </c>
      <c r="E105" s="81"/>
      <c r="F105" s="85">
        <v>214.14899999999997</v>
      </c>
      <c r="G105" s="83">
        <v>0</v>
      </c>
      <c r="H105" s="32"/>
      <c r="I105" s="30">
        <f t="shared" si="4"/>
        <v>0</v>
      </c>
      <c r="J105" s="8"/>
    </row>
    <row r="106" spans="2:10" ht="15.6">
      <c r="B106" s="129"/>
      <c r="C106" s="19" t="s">
        <v>150</v>
      </c>
      <c r="D106" s="20" t="s">
        <v>151</v>
      </c>
      <c r="E106" s="81"/>
      <c r="F106" s="85">
        <v>348.12179999999995</v>
      </c>
      <c r="G106" s="83">
        <v>0</v>
      </c>
      <c r="H106" s="32"/>
      <c r="I106" s="30">
        <f t="shared" si="4"/>
        <v>0</v>
      </c>
      <c r="J106" s="8"/>
    </row>
    <row r="107" spans="2:10" ht="15.6">
      <c r="B107" s="129"/>
      <c r="C107" s="19" t="s">
        <v>152</v>
      </c>
      <c r="D107" s="20" t="s">
        <v>153</v>
      </c>
      <c r="E107" s="81"/>
      <c r="F107" s="85">
        <v>316.40699999999998</v>
      </c>
      <c r="G107" s="83">
        <v>0</v>
      </c>
      <c r="H107" s="32"/>
      <c r="I107" s="30">
        <f t="shared" si="4"/>
        <v>0</v>
      </c>
      <c r="J107" s="8"/>
    </row>
    <row r="108" spans="2:10" ht="15.6">
      <c r="B108" s="129"/>
      <c r="C108" s="19" t="s">
        <v>154</v>
      </c>
      <c r="D108" s="20" t="s">
        <v>155</v>
      </c>
      <c r="E108" s="81"/>
      <c r="F108" s="85">
        <v>281.43179999999995</v>
      </c>
      <c r="G108" s="83">
        <v>0</v>
      </c>
      <c r="H108" s="32"/>
      <c r="I108" s="30">
        <f t="shared" si="4"/>
        <v>0</v>
      </c>
      <c r="J108" s="8"/>
    </row>
    <row r="109" spans="2:10" ht="15.6">
      <c r="B109" s="129"/>
      <c r="C109" s="19" t="s">
        <v>156</v>
      </c>
      <c r="D109" s="20" t="s">
        <v>157</v>
      </c>
      <c r="E109" s="81"/>
      <c r="F109" s="85">
        <v>226.00499999999997</v>
      </c>
      <c r="G109" s="83">
        <v>0</v>
      </c>
      <c r="H109" s="32"/>
      <c r="I109" s="30">
        <f t="shared" si="4"/>
        <v>0</v>
      </c>
      <c r="J109" s="8"/>
    </row>
    <row r="110" spans="2:10" ht="15.6">
      <c r="B110" s="129"/>
      <c r="C110" s="19" t="s">
        <v>158</v>
      </c>
      <c r="D110" s="20" t="s">
        <v>159</v>
      </c>
      <c r="E110" s="81"/>
      <c r="F110" s="85">
        <v>1078.5995999999998</v>
      </c>
      <c r="G110" s="83">
        <v>0</v>
      </c>
      <c r="H110" s="32"/>
      <c r="I110" s="30">
        <f t="shared" si="4"/>
        <v>0</v>
      </c>
      <c r="J110" s="8"/>
    </row>
    <row r="111" spans="2:10" ht="15.6">
      <c r="B111" s="129"/>
      <c r="C111" s="19" t="s">
        <v>160</v>
      </c>
      <c r="D111" s="20" t="s">
        <v>161</v>
      </c>
      <c r="E111" s="81"/>
      <c r="F111" s="85">
        <v>391.5444</v>
      </c>
      <c r="G111" s="83">
        <v>0</v>
      </c>
      <c r="H111" s="32"/>
      <c r="I111" s="30">
        <f t="shared" si="4"/>
        <v>0</v>
      </c>
      <c r="J111" s="8"/>
    </row>
    <row r="112" spans="2:10" ht="15.6">
      <c r="B112" s="129"/>
      <c r="C112" s="19" t="s">
        <v>162</v>
      </c>
      <c r="D112" s="20" t="s">
        <v>163</v>
      </c>
      <c r="E112" s="81"/>
      <c r="F112" s="85">
        <v>323.81700000000001</v>
      </c>
      <c r="G112" s="83">
        <v>0</v>
      </c>
      <c r="H112" s="32"/>
      <c r="I112" s="30">
        <f t="shared" si="4"/>
        <v>0</v>
      </c>
      <c r="J112" s="8"/>
    </row>
    <row r="113" spans="2:10" ht="15.6">
      <c r="B113" s="129"/>
      <c r="C113" s="19" t="s">
        <v>164</v>
      </c>
      <c r="D113" s="20" t="s">
        <v>165</v>
      </c>
      <c r="E113" s="81"/>
      <c r="F113" s="85">
        <v>366.64679999999998</v>
      </c>
      <c r="G113" s="83">
        <v>0</v>
      </c>
      <c r="H113" s="32"/>
      <c r="I113" s="30">
        <f t="shared" si="4"/>
        <v>0</v>
      </c>
      <c r="J113" s="8"/>
    </row>
    <row r="114" spans="2:10" ht="15.6">
      <c r="B114" s="129"/>
      <c r="C114" s="19" t="s">
        <v>166</v>
      </c>
      <c r="D114" s="20" t="s">
        <v>167</v>
      </c>
      <c r="E114" s="81"/>
      <c r="F114" s="85">
        <v>298.62299999999993</v>
      </c>
      <c r="G114" s="83">
        <v>0</v>
      </c>
      <c r="H114" s="32"/>
      <c r="I114" s="30">
        <f t="shared" si="4"/>
        <v>0</v>
      </c>
      <c r="J114" s="8"/>
    </row>
    <row r="115" spans="2:10" ht="15.6">
      <c r="B115" s="129"/>
      <c r="C115" s="19" t="s">
        <v>168</v>
      </c>
      <c r="D115" s="20" t="s">
        <v>169</v>
      </c>
      <c r="E115" s="81"/>
      <c r="F115" s="85">
        <v>1619.6777999999999</v>
      </c>
      <c r="G115" s="83">
        <v>0</v>
      </c>
      <c r="H115" s="32"/>
      <c r="I115" s="30">
        <f t="shared" si="4"/>
        <v>0</v>
      </c>
      <c r="J115" s="8"/>
    </row>
    <row r="116" spans="2:10" ht="15.6">
      <c r="B116" s="129"/>
      <c r="C116" s="19" t="s">
        <v>170</v>
      </c>
      <c r="D116" s="20" t="s">
        <v>171</v>
      </c>
      <c r="E116" s="81"/>
      <c r="F116" s="85">
        <v>209.99939999999998</v>
      </c>
      <c r="G116" s="83">
        <v>0</v>
      </c>
      <c r="H116" s="32"/>
      <c r="I116" s="30">
        <f t="shared" si="4"/>
        <v>0</v>
      </c>
      <c r="J116" s="8"/>
    </row>
    <row r="117" spans="2:10" ht="15.6">
      <c r="B117" s="129"/>
      <c r="C117" s="19" t="s">
        <v>172</v>
      </c>
      <c r="D117" s="20" t="s">
        <v>173</v>
      </c>
      <c r="E117" s="81"/>
      <c r="F117" s="85">
        <v>209.99939999999998</v>
      </c>
      <c r="G117" s="83">
        <v>0</v>
      </c>
      <c r="H117" s="32"/>
      <c r="I117" s="30">
        <f t="shared" si="4"/>
        <v>0</v>
      </c>
      <c r="J117" s="8"/>
    </row>
    <row r="118" spans="2:10" ht="15.6">
      <c r="B118" s="129"/>
      <c r="C118" s="19" t="s">
        <v>174</v>
      </c>
      <c r="D118" s="20" t="s">
        <v>175</v>
      </c>
      <c r="E118" s="81"/>
      <c r="F118" s="85">
        <v>327.22559999999993</v>
      </c>
      <c r="G118" s="83">
        <v>0</v>
      </c>
      <c r="H118" s="32"/>
      <c r="I118" s="30">
        <f t="shared" si="4"/>
        <v>0</v>
      </c>
      <c r="J118" s="8"/>
    </row>
    <row r="119" spans="2:10" ht="15.6">
      <c r="B119" s="129"/>
      <c r="C119" s="19" t="s">
        <v>176</v>
      </c>
      <c r="D119" s="20" t="s">
        <v>177</v>
      </c>
      <c r="E119" s="81"/>
      <c r="F119" s="85">
        <v>298.9194</v>
      </c>
      <c r="G119" s="83">
        <v>0</v>
      </c>
      <c r="H119" s="32"/>
      <c r="I119" s="30">
        <f t="shared" si="4"/>
        <v>0</v>
      </c>
      <c r="J119" s="8"/>
    </row>
    <row r="120" spans="2:10" ht="15.6">
      <c r="B120" s="129"/>
      <c r="C120" s="19" t="s">
        <v>178</v>
      </c>
      <c r="D120" s="20" t="s">
        <v>179</v>
      </c>
      <c r="E120" s="81"/>
      <c r="F120" s="85">
        <v>459.12359999999995</v>
      </c>
      <c r="G120" s="83">
        <v>0</v>
      </c>
      <c r="H120" s="32"/>
      <c r="I120" s="30">
        <f t="shared" si="4"/>
        <v>0</v>
      </c>
      <c r="J120" s="8"/>
    </row>
    <row r="121" spans="2:10" ht="15.6">
      <c r="B121" s="130"/>
      <c r="C121" s="19" t="s">
        <v>180</v>
      </c>
      <c r="D121" s="20" t="s">
        <v>181</v>
      </c>
      <c r="E121" s="81"/>
      <c r="F121" s="85">
        <v>209.99939999999998</v>
      </c>
      <c r="G121" s="83">
        <v>0</v>
      </c>
      <c r="H121" s="32"/>
      <c r="I121" s="30">
        <f t="shared" si="4"/>
        <v>0</v>
      </c>
      <c r="J121" s="8"/>
    </row>
    <row r="122" spans="2:10" ht="15.6">
      <c r="B122" s="13" t="s">
        <v>7</v>
      </c>
      <c r="C122" s="13" t="s">
        <v>8</v>
      </c>
      <c r="D122" s="41" t="s">
        <v>9</v>
      </c>
      <c r="E122" s="99"/>
      <c r="F122" s="15" t="s">
        <v>10</v>
      </c>
      <c r="G122" s="105" t="s">
        <v>245</v>
      </c>
      <c r="H122" s="15"/>
      <c r="I122" s="15" t="s">
        <v>247</v>
      </c>
      <c r="J122" s="8"/>
    </row>
    <row r="123" spans="2:10" ht="15.6" customHeight="1">
      <c r="B123" s="128" t="s">
        <v>182</v>
      </c>
      <c r="C123" s="19" t="s">
        <v>134</v>
      </c>
      <c r="D123" s="20" t="s">
        <v>135</v>
      </c>
      <c r="E123" s="81"/>
      <c r="F123" s="85">
        <v>266.46359999999999</v>
      </c>
      <c r="G123" s="83">
        <v>0</v>
      </c>
      <c r="H123" s="32"/>
      <c r="I123" s="30">
        <f t="shared" si="4"/>
        <v>0</v>
      </c>
      <c r="J123" s="8"/>
    </row>
    <row r="124" spans="2:10" ht="15.6">
      <c r="B124" s="129"/>
      <c r="C124" s="19" t="s">
        <v>183</v>
      </c>
      <c r="D124" s="20" t="s">
        <v>184</v>
      </c>
      <c r="E124" s="81"/>
      <c r="F124" s="85">
        <v>49.943399999999997</v>
      </c>
      <c r="G124" s="83">
        <v>0</v>
      </c>
      <c r="H124" s="32"/>
      <c r="I124" s="30">
        <f t="shared" si="4"/>
        <v>0</v>
      </c>
      <c r="J124" s="8"/>
    </row>
    <row r="125" spans="2:10" ht="15.6">
      <c r="B125" s="129"/>
      <c r="C125" s="19" t="s">
        <v>185</v>
      </c>
      <c r="D125" s="20" t="s">
        <v>186</v>
      </c>
      <c r="E125" s="81"/>
      <c r="F125" s="85">
        <v>110.26079999999999</v>
      </c>
      <c r="G125" s="83">
        <v>0</v>
      </c>
      <c r="H125" s="32"/>
      <c r="I125" s="30">
        <f t="shared" si="4"/>
        <v>0</v>
      </c>
      <c r="J125" s="8"/>
    </row>
    <row r="126" spans="2:10" ht="15.6">
      <c r="B126" s="129"/>
      <c r="C126" s="19" t="s">
        <v>187</v>
      </c>
      <c r="D126" s="20" t="s">
        <v>188</v>
      </c>
      <c r="E126" s="81"/>
      <c r="F126" s="85">
        <v>284.69220000000001</v>
      </c>
      <c r="G126" s="83">
        <v>0</v>
      </c>
      <c r="H126" s="32"/>
      <c r="I126" s="30">
        <f t="shared" si="4"/>
        <v>0</v>
      </c>
      <c r="J126" s="8"/>
    </row>
    <row r="127" spans="2:10" ht="15.6">
      <c r="B127" s="129"/>
      <c r="C127" s="19" t="s">
        <v>496</v>
      </c>
      <c r="D127" s="20" t="s">
        <v>497</v>
      </c>
      <c r="E127" s="81"/>
      <c r="F127" s="85">
        <v>182.43</v>
      </c>
      <c r="G127" s="83">
        <v>0</v>
      </c>
      <c r="H127" s="32"/>
      <c r="I127" s="30">
        <f t="shared" ref="I127" si="6">SUM(F127*G127)</f>
        <v>0</v>
      </c>
      <c r="J127" s="8"/>
    </row>
    <row r="128" spans="2:10" ht="15.6">
      <c r="B128" s="129"/>
      <c r="C128" s="19" t="s">
        <v>189</v>
      </c>
      <c r="D128" s="20" t="s">
        <v>190</v>
      </c>
      <c r="E128" s="81"/>
      <c r="F128" s="85">
        <v>103.1472</v>
      </c>
      <c r="G128" s="83">
        <v>0</v>
      </c>
      <c r="H128" s="32"/>
      <c r="I128" s="30">
        <f t="shared" si="4"/>
        <v>0</v>
      </c>
      <c r="J128" s="8"/>
    </row>
    <row r="129" spans="2:10" ht="15.6">
      <c r="B129" s="129"/>
      <c r="C129" s="19" t="s">
        <v>191</v>
      </c>
      <c r="D129" s="20" t="s">
        <v>192</v>
      </c>
      <c r="E129" s="81"/>
      <c r="F129" s="85">
        <v>214.14899999999997</v>
      </c>
      <c r="G129" s="83">
        <v>0</v>
      </c>
      <c r="H129" s="32"/>
      <c r="I129" s="30">
        <f t="shared" si="4"/>
        <v>0</v>
      </c>
      <c r="J129" s="8"/>
    </row>
    <row r="130" spans="2:10" ht="15.6">
      <c r="B130" s="129"/>
      <c r="C130" s="19" t="s">
        <v>193</v>
      </c>
      <c r="D130" s="20" t="s">
        <v>194</v>
      </c>
      <c r="E130" s="81"/>
      <c r="F130" s="85">
        <v>214.14899999999997</v>
      </c>
      <c r="G130" s="83">
        <v>0</v>
      </c>
      <c r="H130" s="32"/>
      <c r="I130" s="30">
        <f t="shared" si="4"/>
        <v>0</v>
      </c>
      <c r="J130" s="8"/>
    </row>
    <row r="131" spans="2:10" ht="15.6">
      <c r="B131" s="129"/>
      <c r="C131" s="19" t="s">
        <v>195</v>
      </c>
      <c r="D131" s="20" t="s">
        <v>196</v>
      </c>
      <c r="E131" s="81"/>
      <c r="F131" s="85">
        <v>332.26440000000002</v>
      </c>
      <c r="G131" s="83">
        <v>0</v>
      </c>
      <c r="H131" s="32"/>
      <c r="I131" s="30">
        <f t="shared" si="4"/>
        <v>0</v>
      </c>
      <c r="J131" s="8"/>
    </row>
    <row r="132" spans="2:10" ht="15.6">
      <c r="B132" s="129"/>
      <c r="C132" s="19" t="s">
        <v>197</v>
      </c>
      <c r="D132" s="20" t="s">
        <v>198</v>
      </c>
      <c r="E132" s="81"/>
      <c r="F132" s="85">
        <v>633.55499999999995</v>
      </c>
      <c r="G132" s="83">
        <v>0</v>
      </c>
      <c r="H132" s="32"/>
      <c r="I132" s="30">
        <f t="shared" si="4"/>
        <v>0</v>
      </c>
      <c r="J132" s="8"/>
    </row>
    <row r="133" spans="2:10" ht="15.6">
      <c r="B133" s="129"/>
      <c r="C133" s="19" t="s">
        <v>199</v>
      </c>
      <c r="D133" s="20" t="s">
        <v>200</v>
      </c>
      <c r="E133" s="81"/>
      <c r="F133" s="85">
        <v>633.55499999999995</v>
      </c>
      <c r="G133" s="83">
        <v>0</v>
      </c>
      <c r="H133" s="32"/>
      <c r="I133" s="30">
        <f t="shared" si="4"/>
        <v>0</v>
      </c>
      <c r="J133" s="8"/>
    </row>
    <row r="134" spans="2:10" ht="15.6">
      <c r="B134" s="129"/>
      <c r="C134" s="19" t="s">
        <v>498</v>
      </c>
      <c r="D134" s="20" t="s">
        <v>201</v>
      </c>
      <c r="E134" s="81"/>
      <c r="F134" s="85">
        <v>247.35</v>
      </c>
      <c r="G134" s="83">
        <v>0</v>
      </c>
      <c r="H134" s="32"/>
      <c r="I134" s="30">
        <f t="shared" ref="I134:I135" si="7">SUM(F134*G134)</f>
        <v>0</v>
      </c>
      <c r="J134" s="8"/>
    </row>
    <row r="135" spans="2:10" ht="15.6">
      <c r="B135" s="129"/>
      <c r="C135" s="19" t="s">
        <v>499</v>
      </c>
      <c r="D135" s="20" t="s">
        <v>202</v>
      </c>
      <c r="E135" s="81"/>
      <c r="F135" s="85">
        <v>247.35</v>
      </c>
      <c r="G135" s="83">
        <v>0</v>
      </c>
      <c r="H135" s="32"/>
      <c r="I135" s="30">
        <f t="shared" si="7"/>
        <v>0</v>
      </c>
      <c r="J135" s="8"/>
    </row>
    <row r="136" spans="2:10" ht="15.6">
      <c r="B136" s="129"/>
      <c r="C136" s="19" t="s">
        <v>203</v>
      </c>
      <c r="D136" s="20" t="s">
        <v>204</v>
      </c>
      <c r="E136" s="81"/>
      <c r="F136" s="85">
        <v>95.737200000000001</v>
      </c>
      <c r="G136" s="83">
        <v>0</v>
      </c>
      <c r="H136" s="32"/>
      <c r="I136" s="30">
        <f t="shared" si="4"/>
        <v>0</v>
      </c>
      <c r="J136" s="8"/>
    </row>
    <row r="137" spans="2:10" ht="15.6">
      <c r="B137" s="129"/>
      <c r="C137" s="19" t="s">
        <v>205</v>
      </c>
      <c r="D137" s="20" t="s">
        <v>206</v>
      </c>
      <c r="E137" s="81"/>
      <c r="F137" s="85">
        <v>352.56779999999998</v>
      </c>
      <c r="G137" s="83">
        <v>0</v>
      </c>
      <c r="H137" s="32"/>
      <c r="I137" s="30">
        <f t="shared" si="4"/>
        <v>0</v>
      </c>
      <c r="J137" s="8"/>
    </row>
    <row r="138" spans="2:10" ht="15.6">
      <c r="B138" s="129"/>
      <c r="C138" s="19" t="s">
        <v>257</v>
      </c>
      <c r="D138" s="20" t="s">
        <v>262</v>
      </c>
      <c r="E138" s="81"/>
      <c r="F138" s="85">
        <v>60.465599999999995</v>
      </c>
      <c r="G138" s="83">
        <v>0</v>
      </c>
      <c r="H138" s="32"/>
      <c r="I138" s="30">
        <f t="shared" ref="I138:I142" si="8">SUM(F138*G138)</f>
        <v>0</v>
      </c>
      <c r="J138" s="8"/>
    </row>
    <row r="139" spans="2:10" ht="15.6">
      <c r="B139" s="129"/>
      <c r="C139" s="19" t="s">
        <v>258</v>
      </c>
      <c r="D139" s="20" t="s">
        <v>263</v>
      </c>
      <c r="E139" s="81"/>
      <c r="F139" s="85">
        <v>341.74919999999992</v>
      </c>
      <c r="G139" s="83">
        <v>0</v>
      </c>
      <c r="H139" s="32"/>
      <c r="I139" s="30">
        <f t="shared" si="8"/>
        <v>0</v>
      </c>
      <c r="J139" s="8"/>
    </row>
    <row r="140" spans="2:10" ht="15.6">
      <c r="B140" s="129"/>
      <c r="C140" s="19" t="s">
        <v>261</v>
      </c>
      <c r="D140" s="20" t="s">
        <v>264</v>
      </c>
      <c r="E140" s="81"/>
      <c r="F140" s="85">
        <v>341.74919999999992</v>
      </c>
      <c r="G140" s="83">
        <v>0</v>
      </c>
      <c r="H140" s="32"/>
      <c r="I140" s="30">
        <f t="shared" si="8"/>
        <v>0</v>
      </c>
      <c r="J140" s="8"/>
    </row>
    <row r="141" spans="2:10" ht="15.6">
      <c r="B141" s="129"/>
      <c r="C141" s="19" t="s">
        <v>259</v>
      </c>
      <c r="D141" s="20" t="s">
        <v>265</v>
      </c>
      <c r="E141" s="81"/>
      <c r="F141" s="85">
        <v>341.74919999999992</v>
      </c>
      <c r="G141" s="83">
        <v>0</v>
      </c>
      <c r="H141" s="32"/>
      <c r="I141" s="30">
        <f t="shared" si="8"/>
        <v>0</v>
      </c>
      <c r="J141" s="8"/>
    </row>
    <row r="142" spans="2:10" ht="15.6">
      <c r="B142" s="129"/>
      <c r="C142" s="19" t="s">
        <v>260</v>
      </c>
      <c r="D142" s="20" t="s">
        <v>266</v>
      </c>
      <c r="E142" s="81"/>
      <c r="F142" s="85">
        <v>341.74919999999992</v>
      </c>
      <c r="G142" s="83">
        <v>0</v>
      </c>
      <c r="H142" s="32"/>
      <c r="I142" s="30">
        <f t="shared" si="8"/>
        <v>0</v>
      </c>
      <c r="J142" s="8"/>
    </row>
    <row r="143" spans="2:10" ht="15.6">
      <c r="B143" s="129"/>
      <c r="C143" s="26">
        <v>462</v>
      </c>
      <c r="D143" s="27" t="s">
        <v>207</v>
      </c>
      <c r="E143" s="102"/>
      <c r="F143" s="85">
        <v>71.432400000000001</v>
      </c>
      <c r="G143" s="83">
        <v>0</v>
      </c>
      <c r="H143" s="32"/>
      <c r="I143" s="30">
        <f t="shared" si="4"/>
        <v>0</v>
      </c>
      <c r="J143" s="8"/>
    </row>
    <row r="144" spans="2:10" ht="15.6">
      <c r="B144" s="129"/>
      <c r="C144" s="26">
        <v>515</v>
      </c>
      <c r="D144" s="27" t="s">
        <v>501</v>
      </c>
      <c r="E144" s="102"/>
      <c r="F144" s="85">
        <v>245.56739999999996</v>
      </c>
      <c r="G144" s="83">
        <v>0</v>
      </c>
      <c r="H144" s="32"/>
      <c r="I144" s="30">
        <f t="shared" ref="I144:I148" si="9">SUM(F144*G144)</f>
        <v>0</v>
      </c>
      <c r="J144" s="8"/>
    </row>
    <row r="145" spans="2:10" ht="15.6">
      <c r="B145" s="129"/>
      <c r="C145" s="26">
        <v>521</v>
      </c>
      <c r="D145" s="20" t="s">
        <v>500</v>
      </c>
      <c r="E145" s="102"/>
      <c r="F145" s="85">
        <v>252.53279999999995</v>
      </c>
      <c r="G145" s="83">
        <v>0</v>
      </c>
      <c r="H145" s="32"/>
      <c r="I145" s="30">
        <f t="shared" si="9"/>
        <v>0</v>
      </c>
      <c r="J145" s="8"/>
    </row>
    <row r="146" spans="2:10" ht="15.6">
      <c r="B146" s="129"/>
      <c r="C146" s="26">
        <v>522</v>
      </c>
      <c r="D146" s="20" t="s">
        <v>503</v>
      </c>
      <c r="E146" s="102"/>
      <c r="F146" s="85">
        <v>252.53279999999995</v>
      </c>
      <c r="G146" s="83">
        <v>0</v>
      </c>
      <c r="H146" s="32"/>
      <c r="I146" s="30">
        <f t="shared" si="9"/>
        <v>0</v>
      </c>
      <c r="J146" s="8"/>
    </row>
    <row r="147" spans="2:10" ht="15.6">
      <c r="B147" s="129"/>
      <c r="C147" s="26">
        <v>523</v>
      </c>
      <c r="D147" s="20" t="s">
        <v>504</v>
      </c>
      <c r="E147" s="102"/>
      <c r="F147" s="85">
        <v>220.52159999999998</v>
      </c>
      <c r="G147" s="83">
        <v>0</v>
      </c>
      <c r="H147" s="32"/>
      <c r="I147" s="30">
        <f t="shared" si="9"/>
        <v>0</v>
      </c>
      <c r="J147" s="8"/>
    </row>
    <row r="148" spans="2:10" ht="15.6">
      <c r="B148" s="130"/>
      <c r="C148" s="26">
        <v>524</v>
      </c>
      <c r="D148" s="27" t="s">
        <v>502</v>
      </c>
      <c r="E148" s="102"/>
      <c r="F148" s="85">
        <v>430.52100000000002</v>
      </c>
      <c r="G148" s="83">
        <v>0</v>
      </c>
      <c r="H148" s="32"/>
      <c r="I148" s="30">
        <f t="shared" si="9"/>
        <v>0</v>
      </c>
      <c r="J148" s="8"/>
    </row>
    <row r="149" spans="2:10" ht="15.6">
      <c r="B149" s="13" t="s">
        <v>7</v>
      </c>
      <c r="C149" s="13" t="s">
        <v>8</v>
      </c>
      <c r="D149" s="41" t="s">
        <v>9</v>
      </c>
      <c r="E149" s="99"/>
      <c r="F149" s="15" t="s">
        <v>10</v>
      </c>
      <c r="G149" s="104" t="s">
        <v>245</v>
      </c>
      <c r="H149" s="15"/>
      <c r="I149" s="15" t="s">
        <v>247</v>
      </c>
      <c r="J149" s="8"/>
    </row>
    <row r="150" spans="2:10" ht="15.6" customHeight="1">
      <c r="B150" s="128" t="s">
        <v>208</v>
      </c>
      <c r="C150" s="16" t="s">
        <v>254</v>
      </c>
      <c r="D150" s="17" t="s">
        <v>255</v>
      </c>
      <c r="E150" s="81"/>
      <c r="F150" s="85">
        <v>157.833</v>
      </c>
      <c r="G150" s="83">
        <v>0</v>
      </c>
      <c r="H150" s="33"/>
      <c r="I150" s="30">
        <f t="shared" si="4"/>
        <v>0</v>
      </c>
      <c r="J150" s="8"/>
    </row>
    <row r="151" spans="2:10" ht="15.6" customHeight="1">
      <c r="B151" s="129"/>
      <c r="C151" s="19" t="s">
        <v>209</v>
      </c>
      <c r="D151" s="20" t="s">
        <v>210</v>
      </c>
      <c r="E151" s="81"/>
      <c r="F151" s="85">
        <v>2132.3015999999998</v>
      </c>
      <c r="G151" s="83">
        <v>0</v>
      </c>
      <c r="H151" s="32"/>
      <c r="I151" s="30">
        <f t="shared" si="4"/>
        <v>0</v>
      </c>
      <c r="J151" s="8"/>
    </row>
    <row r="152" spans="2:10" ht="15.6">
      <c r="B152" s="129"/>
      <c r="C152" s="19" t="s">
        <v>211</v>
      </c>
      <c r="D152" s="20" t="s">
        <v>212</v>
      </c>
      <c r="E152" s="81"/>
      <c r="F152" s="85">
        <v>455.71499999999997</v>
      </c>
      <c r="G152" s="83">
        <v>0</v>
      </c>
      <c r="H152" s="32"/>
      <c r="I152" s="30">
        <f t="shared" si="4"/>
        <v>0</v>
      </c>
      <c r="J152" s="8"/>
    </row>
    <row r="153" spans="2:10" ht="15.6">
      <c r="B153" s="129"/>
      <c r="C153" s="19" t="s">
        <v>213</v>
      </c>
      <c r="D153" s="20" t="s">
        <v>214</v>
      </c>
      <c r="E153" s="81"/>
      <c r="F153" s="85">
        <v>341.74919999999992</v>
      </c>
      <c r="G153" s="83">
        <v>0</v>
      </c>
      <c r="H153" s="32"/>
      <c r="I153" s="30">
        <f t="shared" si="4"/>
        <v>0</v>
      </c>
      <c r="J153" s="8"/>
    </row>
    <row r="154" spans="2:10" ht="15.6">
      <c r="B154" s="129"/>
      <c r="C154" s="19" t="s">
        <v>215</v>
      </c>
      <c r="D154" s="20" t="s">
        <v>216</v>
      </c>
      <c r="E154" s="81"/>
      <c r="F154" s="85">
        <v>455.71499999999997</v>
      </c>
      <c r="G154" s="83">
        <v>0</v>
      </c>
      <c r="H154" s="32"/>
      <c r="I154" s="30">
        <f t="shared" si="4"/>
        <v>0</v>
      </c>
      <c r="J154" s="8"/>
    </row>
    <row r="155" spans="2:10" ht="15.6">
      <c r="B155" s="129"/>
      <c r="C155" s="19" t="s">
        <v>217</v>
      </c>
      <c r="D155" s="20" t="s">
        <v>218</v>
      </c>
      <c r="E155" s="81"/>
      <c r="F155" s="85">
        <v>434.226</v>
      </c>
      <c r="G155" s="83">
        <v>0</v>
      </c>
      <c r="H155" s="32"/>
      <c r="I155" s="30">
        <f t="shared" si="4"/>
        <v>0</v>
      </c>
      <c r="J155" s="8"/>
    </row>
    <row r="156" spans="2:10" ht="15.6">
      <c r="B156" s="129"/>
      <c r="C156" s="19" t="s">
        <v>219</v>
      </c>
      <c r="D156" s="20" t="s">
        <v>220</v>
      </c>
      <c r="E156" s="81"/>
      <c r="F156" s="85">
        <v>565.97579999999994</v>
      </c>
      <c r="G156" s="83">
        <v>0</v>
      </c>
      <c r="H156" s="32"/>
      <c r="I156" s="30">
        <f t="shared" si="4"/>
        <v>0</v>
      </c>
      <c r="J156" s="8"/>
    </row>
    <row r="157" spans="2:10" ht="15.6">
      <c r="B157" s="129"/>
      <c r="C157" s="19" t="s">
        <v>221</v>
      </c>
      <c r="D157" s="20" t="s">
        <v>222</v>
      </c>
      <c r="E157" s="81"/>
      <c r="F157" s="85">
        <v>472.60979999999995</v>
      </c>
      <c r="G157" s="83">
        <v>0</v>
      </c>
      <c r="H157" s="32"/>
      <c r="I157" s="30">
        <f t="shared" si="4"/>
        <v>0</v>
      </c>
      <c r="J157" s="8"/>
    </row>
    <row r="158" spans="2:10" ht="15.6">
      <c r="B158" s="13" t="s">
        <v>7</v>
      </c>
      <c r="C158" s="13" t="s">
        <v>8</v>
      </c>
      <c r="D158" s="41" t="s">
        <v>9</v>
      </c>
      <c r="E158" s="99"/>
      <c r="F158" s="15" t="s">
        <v>10</v>
      </c>
      <c r="G158" s="104" t="s">
        <v>245</v>
      </c>
      <c r="H158" s="15"/>
      <c r="I158" s="15" t="s">
        <v>247</v>
      </c>
      <c r="J158" s="8"/>
    </row>
    <row r="159" spans="2:10" ht="15.6">
      <c r="B159" s="158"/>
      <c r="C159" s="26">
        <v>372</v>
      </c>
      <c r="D159" s="27" t="s">
        <v>224</v>
      </c>
      <c r="E159" s="101"/>
      <c r="F159" s="85">
        <v>562.27079999999989</v>
      </c>
      <c r="G159" s="83">
        <v>0</v>
      </c>
      <c r="H159" s="32"/>
      <c r="I159" s="30">
        <f t="shared" si="4"/>
        <v>0</v>
      </c>
      <c r="J159" s="8"/>
    </row>
    <row r="160" spans="2:10" ht="15.6">
      <c r="B160" s="159"/>
      <c r="C160" s="26">
        <v>373</v>
      </c>
      <c r="D160" s="27" t="s">
        <v>225</v>
      </c>
      <c r="E160" s="101"/>
      <c r="F160" s="85">
        <v>562.27079999999989</v>
      </c>
      <c r="G160" s="83">
        <v>0</v>
      </c>
      <c r="H160" s="32"/>
      <c r="I160" s="30">
        <f t="shared" si="4"/>
        <v>0</v>
      </c>
      <c r="J160" s="8"/>
    </row>
    <row r="161" spans="2:10" ht="15.6">
      <c r="B161" s="13" t="s">
        <v>7</v>
      </c>
      <c r="C161" s="13" t="s">
        <v>8</v>
      </c>
      <c r="D161" s="41" t="s">
        <v>9</v>
      </c>
      <c r="E161" s="99"/>
      <c r="F161" s="15" t="s">
        <v>10</v>
      </c>
      <c r="G161" s="104" t="s">
        <v>245</v>
      </c>
      <c r="H161" s="15"/>
      <c r="I161" s="15" t="s">
        <v>247</v>
      </c>
      <c r="J161" s="8"/>
    </row>
    <row r="162" spans="2:10" ht="15.6" customHeight="1">
      <c r="B162" s="160" t="s">
        <v>226</v>
      </c>
      <c r="C162" s="19" t="s">
        <v>227</v>
      </c>
      <c r="D162" s="20" t="s">
        <v>228</v>
      </c>
      <c r="E162" s="103"/>
      <c r="F162" s="85">
        <v>291.80580000000003</v>
      </c>
      <c r="G162" s="83">
        <v>0</v>
      </c>
      <c r="H162" s="32"/>
      <c r="I162" s="30">
        <f t="shared" si="4"/>
        <v>0</v>
      </c>
      <c r="J162" s="8"/>
    </row>
    <row r="163" spans="2:10" ht="15.6">
      <c r="B163" s="161"/>
      <c r="C163" s="19" t="s">
        <v>229</v>
      </c>
      <c r="D163" s="20" t="s">
        <v>230</v>
      </c>
      <c r="E163" s="103"/>
      <c r="F163" s="85">
        <v>466.23719999999997</v>
      </c>
      <c r="G163" s="83">
        <v>0</v>
      </c>
      <c r="H163" s="32"/>
      <c r="I163" s="30">
        <f t="shared" si="4"/>
        <v>0</v>
      </c>
      <c r="J163" s="8"/>
    </row>
    <row r="164" spans="2:10" ht="15.6">
      <c r="B164" s="161"/>
      <c r="C164" s="19" t="s">
        <v>231</v>
      </c>
      <c r="D164" s="20" t="s">
        <v>232</v>
      </c>
      <c r="E164" s="103"/>
      <c r="F164" s="85">
        <v>245.41919999999996</v>
      </c>
      <c r="G164" s="83">
        <v>0</v>
      </c>
      <c r="H164" s="32"/>
      <c r="I164" s="30">
        <f t="shared" ref="I164:I169" si="10">SUM(F164*G164)</f>
        <v>0</v>
      </c>
      <c r="J164" s="8"/>
    </row>
    <row r="165" spans="2:10" ht="15.6">
      <c r="B165" s="161"/>
      <c r="C165" s="19" t="s">
        <v>233</v>
      </c>
      <c r="D165" s="20" t="s">
        <v>234</v>
      </c>
      <c r="E165" s="103"/>
      <c r="F165" s="85">
        <v>345.00959999999998</v>
      </c>
      <c r="G165" s="83">
        <v>0</v>
      </c>
      <c r="H165" s="32"/>
      <c r="I165" s="30">
        <f t="shared" si="10"/>
        <v>0</v>
      </c>
      <c r="J165" s="8"/>
    </row>
    <row r="166" spans="2:10" ht="15.6">
      <c r="B166" s="161"/>
      <c r="C166" s="19" t="s">
        <v>235</v>
      </c>
      <c r="D166" s="20" t="s">
        <v>236</v>
      </c>
      <c r="E166" s="103"/>
      <c r="F166" s="85">
        <v>412.8852</v>
      </c>
      <c r="G166" s="83">
        <v>0</v>
      </c>
      <c r="H166" s="32"/>
      <c r="I166" s="30">
        <f t="shared" si="10"/>
        <v>0</v>
      </c>
      <c r="J166" s="8"/>
    </row>
    <row r="167" spans="2:10" ht="15.6">
      <c r="B167" s="161"/>
      <c r="C167" s="19" t="s">
        <v>237</v>
      </c>
      <c r="D167" s="20" t="s">
        <v>238</v>
      </c>
      <c r="E167" s="103"/>
      <c r="F167" s="85">
        <v>480.46440000000001</v>
      </c>
      <c r="G167" s="83">
        <v>0</v>
      </c>
      <c r="H167" s="32"/>
      <c r="I167" s="30">
        <f t="shared" si="10"/>
        <v>0</v>
      </c>
      <c r="J167" s="8"/>
    </row>
    <row r="168" spans="2:10" ht="15.6">
      <c r="B168" s="161"/>
      <c r="C168" s="19" t="s">
        <v>239</v>
      </c>
      <c r="D168" s="20" t="s">
        <v>240</v>
      </c>
      <c r="E168" s="103"/>
      <c r="F168" s="85">
        <v>686.90700000000004</v>
      </c>
      <c r="G168" s="83">
        <v>0</v>
      </c>
      <c r="H168" s="32"/>
      <c r="I168" s="30">
        <f t="shared" si="10"/>
        <v>0</v>
      </c>
      <c r="J168" s="8"/>
    </row>
    <row r="169" spans="2:10" ht="15.6">
      <c r="B169" s="161"/>
      <c r="C169" s="19" t="s">
        <v>40</v>
      </c>
      <c r="D169" s="20" t="s">
        <v>241</v>
      </c>
      <c r="E169" s="103"/>
      <c r="F169" s="85">
        <v>516.03239999999994</v>
      </c>
      <c r="G169" s="83">
        <v>0</v>
      </c>
      <c r="H169" s="32"/>
      <c r="I169" s="30">
        <f t="shared" si="10"/>
        <v>0</v>
      </c>
      <c r="J169" s="8"/>
    </row>
    <row r="170" spans="2:10" ht="14.4" customHeight="1">
      <c r="B170" s="186"/>
      <c r="C170" s="187"/>
      <c r="D170" s="187"/>
      <c r="E170" s="187"/>
      <c r="F170" s="187"/>
      <c r="G170" s="187"/>
      <c r="H170" s="187"/>
      <c r="I170" s="188"/>
      <c r="J170" s="12"/>
    </row>
    <row r="171" spans="2:10" ht="14.4" customHeight="1">
      <c r="B171" s="193" t="s">
        <v>375</v>
      </c>
      <c r="C171" s="193"/>
      <c r="D171" s="193"/>
      <c r="E171" s="193"/>
      <c r="F171" s="193"/>
      <c r="G171" s="193"/>
      <c r="H171" s="193"/>
      <c r="I171" s="193"/>
      <c r="J171" s="12"/>
    </row>
    <row r="172" spans="2:10" ht="14.4" customHeight="1">
      <c r="B172" s="189" t="s">
        <v>441</v>
      </c>
      <c r="C172" s="189"/>
      <c r="D172" s="189"/>
      <c r="E172" s="189"/>
      <c r="F172" s="189"/>
      <c r="G172" s="189"/>
      <c r="H172" s="189"/>
      <c r="I172" s="189"/>
      <c r="J172" s="12"/>
    </row>
    <row r="173" spans="2:10" ht="14.4" customHeight="1">
      <c r="B173" s="13" t="s">
        <v>7</v>
      </c>
      <c r="C173" s="13" t="s">
        <v>8</v>
      </c>
      <c r="D173" s="41" t="s">
        <v>442</v>
      </c>
      <c r="E173" s="31"/>
      <c r="F173" s="15" t="s">
        <v>10</v>
      </c>
      <c r="G173" s="15" t="s">
        <v>245</v>
      </c>
      <c r="H173" s="15"/>
      <c r="I173" s="15" t="s">
        <v>247</v>
      </c>
      <c r="J173" s="12"/>
    </row>
    <row r="174" spans="2:10" ht="15.6" customHeight="1">
      <c r="B174" s="175" t="s">
        <v>268</v>
      </c>
      <c r="C174" s="34">
        <v>1000</v>
      </c>
      <c r="D174" s="38" t="s">
        <v>269</v>
      </c>
      <c r="E174" s="31"/>
      <c r="F174" s="106">
        <v>5.1869999999999994</v>
      </c>
      <c r="G174" s="86">
        <v>0</v>
      </c>
      <c r="H174" s="15"/>
      <c r="I174" s="84">
        <f>SUM(F174*G174)</f>
        <v>0</v>
      </c>
      <c r="J174" s="12"/>
    </row>
    <row r="175" spans="2:10" ht="15.6">
      <c r="B175" s="176"/>
      <c r="C175" s="34">
        <v>1001</v>
      </c>
      <c r="D175" s="38" t="s">
        <v>270</v>
      </c>
      <c r="E175" s="31"/>
      <c r="F175" s="106">
        <v>14.375399999999997</v>
      </c>
      <c r="G175" s="87">
        <v>0</v>
      </c>
      <c r="H175" s="15"/>
      <c r="I175" s="84">
        <f t="shared" ref="I175:I231" si="11">SUM(F175*G175)</f>
        <v>0</v>
      </c>
      <c r="J175" s="12"/>
    </row>
    <row r="176" spans="2:10" ht="15.6">
      <c r="B176" s="176"/>
      <c r="C176" s="34">
        <v>1004</v>
      </c>
      <c r="D176" s="38" t="s">
        <v>271</v>
      </c>
      <c r="E176" s="31"/>
      <c r="F176" s="106">
        <v>116.18879999999999</v>
      </c>
      <c r="G176" s="87">
        <v>0</v>
      </c>
      <c r="H176" s="15"/>
      <c r="I176" s="84">
        <f t="shared" si="11"/>
        <v>0</v>
      </c>
      <c r="J176" s="12"/>
    </row>
    <row r="177" spans="2:10" ht="15.6">
      <c r="B177" s="176"/>
      <c r="C177" s="34">
        <v>1008</v>
      </c>
      <c r="D177" s="38" t="s">
        <v>510</v>
      </c>
      <c r="E177" s="31"/>
      <c r="F177" s="106">
        <v>17.339399999999998</v>
      </c>
      <c r="G177" s="87">
        <v>0</v>
      </c>
      <c r="H177" s="15"/>
      <c r="I177" s="84">
        <f t="shared" si="11"/>
        <v>0</v>
      </c>
      <c r="J177" s="12"/>
    </row>
    <row r="178" spans="2:10" ht="15.6">
      <c r="B178" s="176"/>
      <c r="C178" s="35">
        <v>1134</v>
      </c>
      <c r="D178" s="39" t="s">
        <v>272</v>
      </c>
      <c r="E178" s="31"/>
      <c r="F178" s="106">
        <v>1.482</v>
      </c>
      <c r="G178" s="86">
        <v>0</v>
      </c>
      <c r="H178" s="15"/>
      <c r="I178" s="84">
        <f t="shared" si="11"/>
        <v>0</v>
      </c>
      <c r="J178" s="12"/>
    </row>
    <row r="179" spans="2:10" ht="15.6">
      <c r="B179" s="176"/>
      <c r="C179" s="116">
        <v>1406</v>
      </c>
      <c r="D179" s="39" t="s">
        <v>511</v>
      </c>
      <c r="E179" s="31"/>
      <c r="F179" s="106">
        <v>72.03</v>
      </c>
      <c r="G179" s="86">
        <v>0</v>
      </c>
      <c r="H179" s="15"/>
      <c r="I179" s="84">
        <f t="shared" ref="I179:I180" si="12">SUM(F179*G179)</f>
        <v>0</v>
      </c>
      <c r="J179" s="12"/>
    </row>
    <row r="180" spans="2:10" ht="15.6">
      <c r="B180" s="177"/>
      <c r="C180" s="116">
        <v>1422</v>
      </c>
      <c r="D180" s="39" t="s">
        <v>512</v>
      </c>
      <c r="E180" s="31"/>
      <c r="F180" s="106">
        <v>72.03</v>
      </c>
      <c r="G180" s="86">
        <v>0</v>
      </c>
      <c r="H180" s="15"/>
      <c r="I180" s="84">
        <f t="shared" si="12"/>
        <v>0</v>
      </c>
      <c r="J180" s="12"/>
    </row>
    <row r="181" spans="2:10" ht="15.6">
      <c r="B181" s="13" t="s">
        <v>7</v>
      </c>
      <c r="C181" s="13" t="s">
        <v>8</v>
      </c>
      <c r="D181" s="41" t="s">
        <v>442</v>
      </c>
      <c r="E181" s="31"/>
      <c r="F181" s="15" t="s">
        <v>10</v>
      </c>
      <c r="G181" s="15" t="s">
        <v>245</v>
      </c>
      <c r="H181" s="15"/>
      <c r="I181" s="15" t="s">
        <v>247</v>
      </c>
      <c r="J181" s="12"/>
    </row>
    <row r="182" spans="2:10" ht="15.6" customHeight="1">
      <c r="B182" s="190" t="s">
        <v>273</v>
      </c>
      <c r="C182" s="34">
        <v>1011</v>
      </c>
      <c r="D182" s="38" t="s">
        <v>274</v>
      </c>
      <c r="E182" s="31"/>
      <c r="F182" s="106">
        <v>17.339399999999998</v>
      </c>
      <c r="G182" s="86">
        <v>0</v>
      </c>
      <c r="H182" s="15"/>
      <c r="I182" s="84">
        <f t="shared" si="11"/>
        <v>0</v>
      </c>
      <c r="J182" s="12"/>
    </row>
    <row r="183" spans="2:10" ht="15.6">
      <c r="B183" s="190"/>
      <c r="C183" s="34">
        <v>1100</v>
      </c>
      <c r="D183" s="38" t="s">
        <v>275</v>
      </c>
      <c r="E183" s="31"/>
      <c r="F183" s="106">
        <v>9.3365999999999989</v>
      </c>
      <c r="G183" s="86">
        <v>0</v>
      </c>
      <c r="H183" s="15"/>
      <c r="I183" s="84">
        <f t="shared" si="11"/>
        <v>0</v>
      </c>
      <c r="J183" s="12"/>
    </row>
    <row r="184" spans="2:10" ht="15.6">
      <c r="B184" s="190"/>
      <c r="C184" s="34">
        <v>1101</v>
      </c>
      <c r="D184" s="38" t="s">
        <v>276</v>
      </c>
      <c r="E184" s="31"/>
      <c r="F184" s="106">
        <v>2.964</v>
      </c>
      <c r="G184" s="86">
        <v>0</v>
      </c>
      <c r="H184" s="15"/>
      <c r="I184" s="84">
        <f t="shared" si="11"/>
        <v>0</v>
      </c>
      <c r="J184" s="12"/>
    </row>
    <row r="185" spans="2:10" ht="15.6">
      <c r="B185" s="190"/>
      <c r="C185" s="34">
        <v>1102</v>
      </c>
      <c r="D185" s="38" t="s">
        <v>277</v>
      </c>
      <c r="E185" s="31"/>
      <c r="F185" s="106">
        <v>1.482</v>
      </c>
      <c r="G185" s="86">
        <v>0</v>
      </c>
      <c r="H185" s="15"/>
      <c r="I185" s="84">
        <f t="shared" si="11"/>
        <v>0</v>
      </c>
      <c r="J185" s="12"/>
    </row>
    <row r="186" spans="2:10" ht="15.6">
      <c r="B186" s="190"/>
      <c r="C186" s="34">
        <v>1105</v>
      </c>
      <c r="D186" s="38" t="s">
        <v>278</v>
      </c>
      <c r="E186" s="31"/>
      <c r="F186" s="106">
        <v>1.9265999999999999</v>
      </c>
      <c r="G186" s="86">
        <v>0</v>
      </c>
      <c r="H186" s="15"/>
      <c r="I186" s="84">
        <f t="shared" si="11"/>
        <v>0</v>
      </c>
      <c r="J186" s="12"/>
    </row>
    <row r="187" spans="2:10" ht="15.6">
      <c r="B187" s="190"/>
      <c r="C187" s="34">
        <v>1103</v>
      </c>
      <c r="D187" s="38" t="s">
        <v>279</v>
      </c>
      <c r="E187" s="31"/>
      <c r="F187" s="106">
        <v>17.339399999999998</v>
      </c>
      <c r="G187" s="86">
        <v>0</v>
      </c>
      <c r="H187" s="15"/>
      <c r="I187" s="84">
        <f t="shared" si="11"/>
        <v>0</v>
      </c>
      <c r="J187" s="12"/>
    </row>
    <row r="188" spans="2:10" ht="15.6">
      <c r="B188" s="190"/>
      <c r="C188" s="34">
        <v>1104</v>
      </c>
      <c r="D188" s="38" t="s">
        <v>280</v>
      </c>
      <c r="E188" s="31"/>
      <c r="F188" s="106">
        <v>17.339399999999998</v>
      </c>
      <c r="G188" s="86">
        <v>0</v>
      </c>
      <c r="H188" s="15"/>
      <c r="I188" s="84">
        <f t="shared" si="11"/>
        <v>0</v>
      </c>
      <c r="J188" s="12"/>
    </row>
    <row r="189" spans="2:10" ht="15.6">
      <c r="B189" s="190"/>
      <c r="C189" s="34">
        <v>1106</v>
      </c>
      <c r="D189" s="38" t="s">
        <v>281</v>
      </c>
      <c r="E189" s="31"/>
      <c r="F189" s="106">
        <v>2.964</v>
      </c>
      <c r="G189" s="86">
        <v>0</v>
      </c>
      <c r="H189" s="15"/>
      <c r="I189" s="84">
        <f t="shared" si="11"/>
        <v>0</v>
      </c>
      <c r="J189" s="12"/>
    </row>
    <row r="190" spans="2:10" ht="15.6">
      <c r="B190" s="190"/>
      <c r="C190" s="34">
        <v>1107</v>
      </c>
      <c r="D190" s="38" t="s">
        <v>282</v>
      </c>
      <c r="E190" s="31"/>
      <c r="F190" s="106">
        <v>2.964</v>
      </c>
      <c r="G190" s="86">
        <v>0</v>
      </c>
      <c r="H190" s="15"/>
      <c r="I190" s="84">
        <f t="shared" si="11"/>
        <v>0</v>
      </c>
      <c r="J190" s="12"/>
    </row>
    <row r="191" spans="2:10" ht="15.6">
      <c r="B191" s="190"/>
      <c r="C191" s="34">
        <v>1108</v>
      </c>
      <c r="D191" s="38" t="s">
        <v>283</v>
      </c>
      <c r="E191" s="31"/>
      <c r="F191" s="106">
        <v>1.482</v>
      </c>
      <c r="G191" s="86">
        <v>0</v>
      </c>
      <c r="H191" s="15"/>
      <c r="I191" s="84">
        <f t="shared" si="11"/>
        <v>0</v>
      </c>
      <c r="J191" s="12"/>
    </row>
    <row r="192" spans="2:10" ht="15.6">
      <c r="B192" s="190"/>
      <c r="C192" s="34">
        <v>1113</v>
      </c>
      <c r="D192" s="38" t="s">
        <v>284</v>
      </c>
      <c r="E192" s="31"/>
      <c r="F192" s="106">
        <v>2.964</v>
      </c>
      <c r="G192" s="86">
        <v>0</v>
      </c>
      <c r="H192" s="15"/>
      <c r="I192" s="84">
        <f t="shared" si="11"/>
        <v>0</v>
      </c>
      <c r="J192" s="12"/>
    </row>
    <row r="193" spans="2:10" ht="15.6">
      <c r="B193" s="190"/>
      <c r="C193" s="34">
        <v>1120</v>
      </c>
      <c r="D193" s="38" t="s">
        <v>285</v>
      </c>
      <c r="E193" s="31"/>
      <c r="F193" s="106">
        <v>1.482</v>
      </c>
      <c r="G193" s="86">
        <v>0</v>
      </c>
      <c r="H193" s="15"/>
      <c r="I193" s="84">
        <f t="shared" si="11"/>
        <v>0</v>
      </c>
      <c r="J193" s="12"/>
    </row>
    <row r="194" spans="2:10" ht="15.6">
      <c r="B194" s="190"/>
      <c r="C194" s="34">
        <v>1121</v>
      </c>
      <c r="D194" s="38" t="s">
        <v>286</v>
      </c>
      <c r="E194" s="31"/>
      <c r="F194" s="106">
        <v>2.964</v>
      </c>
      <c r="G194" s="86">
        <v>0</v>
      </c>
      <c r="H194" s="15"/>
      <c r="I194" s="84">
        <f t="shared" si="11"/>
        <v>0</v>
      </c>
      <c r="J194" s="12"/>
    </row>
    <row r="195" spans="2:10" ht="15.6">
      <c r="B195" s="190"/>
      <c r="C195" s="34">
        <v>1123</v>
      </c>
      <c r="D195" s="38" t="s">
        <v>287</v>
      </c>
      <c r="E195" s="31"/>
      <c r="F195" s="106">
        <v>5.1869999999999994</v>
      </c>
      <c r="G195" s="86">
        <v>0</v>
      </c>
      <c r="H195" s="15"/>
      <c r="I195" s="84">
        <f t="shared" si="11"/>
        <v>0</v>
      </c>
      <c r="J195" s="12"/>
    </row>
    <row r="196" spans="2:10" ht="15.6">
      <c r="B196" s="190"/>
      <c r="C196" s="34">
        <v>1124</v>
      </c>
      <c r="D196" s="38" t="s">
        <v>288</v>
      </c>
      <c r="E196" s="31"/>
      <c r="F196" s="106">
        <v>1.482</v>
      </c>
      <c r="G196" s="86">
        <v>0</v>
      </c>
      <c r="H196" s="15"/>
      <c r="I196" s="84">
        <f t="shared" si="11"/>
        <v>0</v>
      </c>
      <c r="J196" s="12"/>
    </row>
    <row r="197" spans="2:10" ht="15.6">
      <c r="B197" s="190"/>
      <c r="C197" s="34">
        <v>1130</v>
      </c>
      <c r="D197" s="38" t="s">
        <v>289</v>
      </c>
      <c r="E197" s="31"/>
      <c r="F197" s="106">
        <v>1.482</v>
      </c>
      <c r="G197" s="86">
        <v>0</v>
      </c>
      <c r="H197" s="15"/>
      <c r="I197" s="84">
        <f t="shared" si="11"/>
        <v>0</v>
      </c>
      <c r="J197" s="12"/>
    </row>
    <row r="198" spans="2:10" ht="15.6">
      <c r="B198" s="190"/>
      <c r="C198" s="34">
        <v>1133</v>
      </c>
      <c r="D198" s="38" t="s">
        <v>290</v>
      </c>
      <c r="E198" s="31"/>
      <c r="F198" s="106">
        <v>57.797999999999988</v>
      </c>
      <c r="G198" s="86">
        <v>0</v>
      </c>
      <c r="H198" s="15"/>
      <c r="I198" s="84">
        <f t="shared" si="11"/>
        <v>0</v>
      </c>
      <c r="J198" s="12"/>
    </row>
    <row r="199" spans="2:10" ht="15.6">
      <c r="B199" s="190"/>
      <c r="C199" s="34">
        <v>1136</v>
      </c>
      <c r="D199" s="38" t="s">
        <v>291</v>
      </c>
      <c r="E199" s="31"/>
      <c r="F199" s="106">
        <v>5.7797999999999998</v>
      </c>
      <c r="G199" s="86">
        <v>0</v>
      </c>
      <c r="H199" s="15"/>
      <c r="I199" s="84">
        <f t="shared" si="11"/>
        <v>0</v>
      </c>
      <c r="J199" s="12"/>
    </row>
    <row r="200" spans="2:10" ht="15.6">
      <c r="B200" s="13" t="s">
        <v>7</v>
      </c>
      <c r="C200" s="13" t="s">
        <v>8</v>
      </c>
      <c r="D200" s="41" t="s">
        <v>442</v>
      </c>
      <c r="E200" s="31"/>
      <c r="F200" s="15" t="s">
        <v>10</v>
      </c>
      <c r="G200" s="15" t="s">
        <v>245</v>
      </c>
      <c r="H200" s="15"/>
      <c r="I200" s="15" t="s">
        <v>247</v>
      </c>
      <c r="J200" s="12"/>
    </row>
    <row r="201" spans="2:10" ht="15.6" customHeight="1">
      <c r="B201" s="190" t="s">
        <v>372</v>
      </c>
      <c r="C201" s="34">
        <v>1201</v>
      </c>
      <c r="D201" s="38" t="s">
        <v>292</v>
      </c>
      <c r="E201" s="31"/>
      <c r="F201" s="106">
        <v>57.797999999999988</v>
      </c>
      <c r="G201" s="86">
        <v>0</v>
      </c>
      <c r="H201" s="15"/>
      <c r="I201" s="84">
        <f t="shared" si="11"/>
        <v>0</v>
      </c>
      <c r="J201" s="12"/>
    </row>
    <row r="202" spans="2:10" ht="15.6">
      <c r="B202" s="190"/>
      <c r="C202" s="34">
        <v>1202</v>
      </c>
      <c r="D202" s="38" t="s">
        <v>513</v>
      </c>
      <c r="E202" s="31"/>
      <c r="F202" s="106">
        <v>6.6</v>
      </c>
      <c r="G202" s="86">
        <v>0</v>
      </c>
      <c r="H202" s="15"/>
      <c r="I202" s="84">
        <f t="shared" si="11"/>
        <v>0</v>
      </c>
      <c r="J202" s="12"/>
    </row>
    <row r="203" spans="2:10" ht="15.6">
      <c r="B203" s="190"/>
      <c r="C203" s="34">
        <v>1204</v>
      </c>
      <c r="D203" s="38" t="s">
        <v>514</v>
      </c>
      <c r="E203" s="31"/>
      <c r="F203" s="106">
        <v>2.3712</v>
      </c>
      <c r="G203" s="86">
        <v>0</v>
      </c>
      <c r="H203" s="15"/>
      <c r="I203" s="84">
        <f t="shared" si="11"/>
        <v>0</v>
      </c>
      <c r="J203" s="12"/>
    </row>
    <row r="204" spans="2:10" ht="15.6">
      <c r="B204" s="190"/>
      <c r="C204" s="34">
        <v>1222</v>
      </c>
      <c r="D204" s="38" t="s">
        <v>515</v>
      </c>
      <c r="E204" s="31"/>
      <c r="F204" s="106">
        <v>6.6</v>
      </c>
      <c r="G204" s="86">
        <v>0</v>
      </c>
      <c r="H204" s="15"/>
      <c r="I204" s="84">
        <f t="shared" ref="I204:I205" si="13">SUM(F204*G204)</f>
        <v>0</v>
      </c>
      <c r="J204" s="12"/>
    </row>
    <row r="205" spans="2:10" ht="15.6">
      <c r="B205" s="190"/>
      <c r="C205" s="34">
        <v>1224</v>
      </c>
      <c r="D205" s="38" t="s">
        <v>516</v>
      </c>
      <c r="E205" s="31"/>
      <c r="F205" s="106">
        <v>2.37</v>
      </c>
      <c r="G205" s="86">
        <v>0</v>
      </c>
      <c r="H205" s="15"/>
      <c r="I205" s="84">
        <f t="shared" si="13"/>
        <v>0</v>
      </c>
      <c r="J205" s="12"/>
    </row>
    <row r="206" spans="2:10" ht="15.6">
      <c r="B206" s="190"/>
      <c r="C206" s="34">
        <v>1210</v>
      </c>
      <c r="D206" s="38" t="s">
        <v>293</v>
      </c>
      <c r="E206" s="31"/>
      <c r="F206" s="106">
        <v>92.921399999999977</v>
      </c>
      <c r="G206" s="86">
        <v>0</v>
      </c>
      <c r="H206" s="15"/>
      <c r="I206" s="84">
        <f t="shared" si="11"/>
        <v>0</v>
      </c>
      <c r="J206" s="12"/>
    </row>
    <row r="207" spans="2:10" ht="15.6">
      <c r="B207" s="190"/>
      <c r="C207" s="154">
        <v>1502</v>
      </c>
      <c r="D207" s="38" t="s">
        <v>294</v>
      </c>
      <c r="E207" s="31"/>
      <c r="F207" s="106">
        <v>72.025199999999998</v>
      </c>
      <c r="G207" s="86">
        <v>0</v>
      </c>
      <c r="H207" s="15"/>
      <c r="I207" s="84">
        <f t="shared" si="11"/>
        <v>0</v>
      </c>
      <c r="J207" s="12"/>
    </row>
    <row r="208" spans="2:10" ht="15.6">
      <c r="B208" s="190"/>
      <c r="C208" s="155"/>
      <c r="D208" s="38" t="s">
        <v>295</v>
      </c>
      <c r="E208" s="31"/>
      <c r="F208" s="106">
        <v>144.06</v>
      </c>
      <c r="G208" s="86">
        <v>0</v>
      </c>
      <c r="H208" s="15"/>
      <c r="I208" s="84">
        <f t="shared" si="11"/>
        <v>0</v>
      </c>
      <c r="J208" s="12"/>
    </row>
    <row r="209" spans="2:10" ht="15.6">
      <c r="B209" s="190"/>
      <c r="C209" s="156"/>
      <c r="D209" s="38" t="s">
        <v>296</v>
      </c>
      <c r="E209" s="31"/>
      <c r="F209" s="106">
        <v>216.09</v>
      </c>
      <c r="G209" s="86">
        <v>0</v>
      </c>
      <c r="H209" s="15"/>
      <c r="I209" s="84">
        <f t="shared" si="11"/>
        <v>0</v>
      </c>
      <c r="J209" s="12"/>
    </row>
    <row r="210" spans="2:10" ht="15.6">
      <c r="B210" s="190"/>
      <c r="C210" s="34">
        <v>1505</v>
      </c>
      <c r="D210" s="38" t="s">
        <v>297</v>
      </c>
      <c r="E210" s="31"/>
      <c r="F210" s="106">
        <v>619.32779999999991</v>
      </c>
      <c r="G210" s="86">
        <v>0</v>
      </c>
      <c r="H210" s="15"/>
      <c r="I210" s="84">
        <f t="shared" si="11"/>
        <v>0</v>
      </c>
      <c r="J210" s="12"/>
    </row>
    <row r="211" spans="2:10" ht="15.6">
      <c r="B211" s="190"/>
      <c r="C211" s="34">
        <v>1536</v>
      </c>
      <c r="D211" s="38" t="s">
        <v>298</v>
      </c>
      <c r="E211" s="31"/>
      <c r="F211" s="106">
        <v>725.8836</v>
      </c>
      <c r="G211" s="86">
        <v>0</v>
      </c>
      <c r="H211" s="15"/>
      <c r="I211" s="84">
        <f t="shared" si="11"/>
        <v>0</v>
      </c>
      <c r="J211" s="12"/>
    </row>
    <row r="212" spans="2:10" ht="15.6">
      <c r="B212" s="190"/>
      <c r="C212" s="34">
        <v>1301</v>
      </c>
      <c r="D212" s="38" t="s">
        <v>299</v>
      </c>
      <c r="E212" s="31"/>
      <c r="F212" s="106">
        <v>58.094399999999993</v>
      </c>
      <c r="G212" s="86">
        <v>0</v>
      </c>
      <c r="H212" s="15"/>
      <c r="I212" s="84">
        <f t="shared" si="11"/>
        <v>0</v>
      </c>
      <c r="J212" s="12"/>
    </row>
    <row r="213" spans="2:10" ht="15.6">
      <c r="B213" s="13" t="s">
        <v>7</v>
      </c>
      <c r="C213" s="13" t="s">
        <v>8</v>
      </c>
      <c r="D213" s="41" t="s">
        <v>442</v>
      </c>
      <c r="E213" s="31"/>
      <c r="F213" s="15" t="s">
        <v>10</v>
      </c>
      <c r="G213" s="15" t="s">
        <v>245</v>
      </c>
      <c r="H213" s="15"/>
      <c r="I213" s="15" t="s">
        <v>247</v>
      </c>
      <c r="J213" s="12"/>
    </row>
    <row r="214" spans="2:10" ht="15.6" customHeight="1">
      <c r="B214" s="199" t="s">
        <v>373</v>
      </c>
      <c r="C214" s="34">
        <v>1212</v>
      </c>
      <c r="D214" s="38" t="s">
        <v>517</v>
      </c>
      <c r="E214" s="31"/>
      <c r="F214" s="107">
        <v>0</v>
      </c>
      <c r="G214" s="86">
        <v>0</v>
      </c>
      <c r="H214" s="15"/>
      <c r="I214" s="84">
        <f t="shared" si="11"/>
        <v>0</v>
      </c>
      <c r="J214" s="12"/>
    </row>
    <row r="215" spans="2:10" ht="15.6" customHeight="1">
      <c r="B215" s="199"/>
      <c r="C215" s="34">
        <v>1223</v>
      </c>
      <c r="D215" s="38" t="s">
        <v>518</v>
      </c>
      <c r="E215" s="31"/>
      <c r="F215" s="107">
        <v>0</v>
      </c>
      <c r="G215" s="86">
        <v>0</v>
      </c>
      <c r="H215" s="15"/>
      <c r="I215" s="84">
        <f t="shared" ref="I215" si="14">SUM(F215*G215)</f>
        <v>0</v>
      </c>
      <c r="J215" s="12"/>
    </row>
    <row r="216" spans="2:10" ht="15.6">
      <c r="B216" s="199"/>
      <c r="C216" s="36">
        <v>1537</v>
      </c>
      <c r="D216" s="40" t="s">
        <v>300</v>
      </c>
      <c r="E216" s="31"/>
      <c r="F216" s="107">
        <v>0</v>
      </c>
      <c r="G216" s="86">
        <v>0</v>
      </c>
      <c r="H216" s="15"/>
      <c r="I216" s="84">
        <f t="shared" si="11"/>
        <v>0</v>
      </c>
      <c r="J216" s="12"/>
    </row>
    <row r="217" spans="2:10" ht="15.6">
      <c r="B217" s="13" t="s">
        <v>7</v>
      </c>
      <c r="C217" s="13" t="s">
        <v>8</v>
      </c>
      <c r="D217" s="41" t="s">
        <v>442</v>
      </c>
      <c r="E217" s="31"/>
      <c r="F217" s="15" t="s">
        <v>10</v>
      </c>
      <c r="G217" s="15" t="s">
        <v>245</v>
      </c>
      <c r="H217" s="15"/>
      <c r="I217" s="15" t="s">
        <v>247</v>
      </c>
      <c r="J217" s="12"/>
    </row>
    <row r="218" spans="2:10" ht="15.6" customHeight="1">
      <c r="B218" s="175" t="s">
        <v>301</v>
      </c>
      <c r="C218" s="34">
        <v>1207</v>
      </c>
      <c r="D218" s="38" t="s">
        <v>302</v>
      </c>
      <c r="E218" s="31"/>
      <c r="F218" s="106">
        <v>174.28319999999999</v>
      </c>
      <c r="G218" s="86">
        <v>0</v>
      </c>
      <c r="H218" s="15"/>
      <c r="I218" s="84">
        <f t="shared" si="11"/>
        <v>0</v>
      </c>
      <c r="J218" s="12"/>
    </row>
    <row r="219" spans="2:10" ht="15.6">
      <c r="B219" s="176"/>
      <c r="C219" s="34">
        <v>1420</v>
      </c>
      <c r="D219" s="38" t="s">
        <v>303</v>
      </c>
      <c r="E219" s="31"/>
      <c r="F219" s="106">
        <v>232.0812</v>
      </c>
      <c r="G219" s="86">
        <v>0</v>
      </c>
      <c r="H219" s="15"/>
      <c r="I219" s="84">
        <f t="shared" si="11"/>
        <v>0</v>
      </c>
      <c r="J219" s="12"/>
    </row>
    <row r="220" spans="2:10" ht="15.6">
      <c r="B220" s="176"/>
      <c r="C220" s="34">
        <v>1421</v>
      </c>
      <c r="D220" s="38" t="s">
        <v>519</v>
      </c>
      <c r="E220" s="31"/>
      <c r="F220" s="106">
        <v>232.0812</v>
      </c>
      <c r="G220" s="86">
        <v>0</v>
      </c>
      <c r="H220" s="15"/>
      <c r="I220" s="84">
        <f t="shared" ref="I220" si="15">SUM(F220*G220)</f>
        <v>0</v>
      </c>
      <c r="J220" s="12"/>
    </row>
    <row r="221" spans="2:10" ht="15.6">
      <c r="B221" s="176"/>
      <c r="C221" s="34">
        <v>1503</v>
      </c>
      <c r="D221" s="38" t="s">
        <v>304</v>
      </c>
      <c r="E221" s="31"/>
      <c r="F221" s="106">
        <v>1556.5445999999999</v>
      </c>
      <c r="G221" s="86">
        <v>0</v>
      </c>
      <c r="H221" s="15"/>
      <c r="I221" s="84">
        <f t="shared" si="11"/>
        <v>0</v>
      </c>
      <c r="J221" s="12"/>
    </row>
    <row r="222" spans="2:10" ht="15.6">
      <c r="B222" s="176"/>
      <c r="C222" s="34">
        <v>1538</v>
      </c>
      <c r="D222" s="38" t="s">
        <v>305</v>
      </c>
      <c r="E222" s="31"/>
      <c r="F222" s="106">
        <v>406.21619999999996</v>
      </c>
      <c r="G222" s="86">
        <v>0</v>
      </c>
      <c r="H222" s="15"/>
      <c r="I222" s="84">
        <f t="shared" si="11"/>
        <v>0</v>
      </c>
      <c r="J222" s="12"/>
    </row>
    <row r="223" spans="2:10" ht="15.6">
      <c r="B223" s="176"/>
      <c r="C223" s="34">
        <v>1508</v>
      </c>
      <c r="D223" s="38" t="s">
        <v>306</v>
      </c>
      <c r="E223" s="31"/>
      <c r="F223" s="106">
        <v>696.54</v>
      </c>
      <c r="G223" s="86">
        <v>0</v>
      </c>
      <c r="H223" s="15"/>
      <c r="I223" s="84">
        <f t="shared" si="11"/>
        <v>0</v>
      </c>
      <c r="J223" s="12"/>
    </row>
    <row r="224" spans="2:10" ht="15.6">
      <c r="B224" s="176"/>
      <c r="C224" s="34">
        <v>1509</v>
      </c>
      <c r="D224" s="38" t="s">
        <v>307</v>
      </c>
      <c r="E224" s="31"/>
      <c r="F224" s="106">
        <v>696.54</v>
      </c>
      <c r="G224" s="86">
        <v>0</v>
      </c>
      <c r="H224" s="15"/>
      <c r="I224" s="84">
        <f t="shared" si="11"/>
        <v>0</v>
      </c>
      <c r="J224" s="12"/>
    </row>
    <row r="225" spans="2:10" ht="15.6">
      <c r="B225" s="176"/>
      <c r="C225" s="34">
        <v>1510</v>
      </c>
      <c r="D225" s="38" t="s">
        <v>308</v>
      </c>
      <c r="E225" s="31"/>
      <c r="F225" s="106">
        <v>696.54</v>
      </c>
      <c r="G225" s="86">
        <v>0</v>
      </c>
      <c r="H225" s="15"/>
      <c r="I225" s="84">
        <f t="shared" si="11"/>
        <v>0</v>
      </c>
      <c r="J225" s="12"/>
    </row>
    <row r="226" spans="2:10" ht="15.6">
      <c r="B226" s="176"/>
      <c r="C226" s="34">
        <v>1511</v>
      </c>
      <c r="D226" s="38" t="s">
        <v>309</v>
      </c>
      <c r="E226" s="31"/>
      <c r="F226" s="106">
        <v>696.54</v>
      </c>
      <c r="G226" s="86">
        <v>0</v>
      </c>
      <c r="H226" s="15"/>
      <c r="I226" s="84">
        <f t="shared" si="11"/>
        <v>0</v>
      </c>
      <c r="J226" s="12"/>
    </row>
    <row r="227" spans="2:10" ht="15.6">
      <c r="B227" s="176"/>
      <c r="C227" s="34">
        <v>1512</v>
      </c>
      <c r="D227" s="38" t="s">
        <v>310</v>
      </c>
      <c r="E227" s="31"/>
      <c r="F227" s="106">
        <v>696.54</v>
      </c>
      <c r="G227" s="86">
        <v>0</v>
      </c>
      <c r="H227" s="15"/>
      <c r="I227" s="84">
        <f t="shared" si="11"/>
        <v>0</v>
      </c>
      <c r="J227" s="12"/>
    </row>
    <row r="228" spans="2:10" ht="15.6">
      <c r="B228" s="176"/>
      <c r="C228" s="34">
        <v>1513</v>
      </c>
      <c r="D228" s="38" t="s">
        <v>311</v>
      </c>
      <c r="E228" s="31"/>
      <c r="F228" s="106">
        <v>696.54</v>
      </c>
      <c r="G228" s="86">
        <v>0</v>
      </c>
      <c r="H228" s="15"/>
      <c r="I228" s="84">
        <f t="shared" si="11"/>
        <v>0</v>
      </c>
      <c r="J228" s="12"/>
    </row>
    <row r="229" spans="2:10" ht="15.6">
      <c r="B229" s="176"/>
      <c r="C229" s="34">
        <v>1514</v>
      </c>
      <c r="D229" s="38" t="s">
        <v>312</v>
      </c>
      <c r="E229" s="31"/>
      <c r="F229" s="106">
        <v>696.54</v>
      </c>
      <c r="G229" s="86">
        <v>0</v>
      </c>
      <c r="H229" s="15"/>
      <c r="I229" s="84">
        <f t="shared" si="11"/>
        <v>0</v>
      </c>
      <c r="J229" s="12"/>
    </row>
    <row r="230" spans="2:10" ht="15.6">
      <c r="B230" s="176"/>
      <c r="C230" s="34">
        <v>1515</v>
      </c>
      <c r="D230" s="38" t="s">
        <v>313</v>
      </c>
      <c r="E230" s="31"/>
      <c r="F230" s="106">
        <v>696.54</v>
      </c>
      <c r="G230" s="86">
        <v>0</v>
      </c>
      <c r="H230" s="15"/>
      <c r="I230" s="84">
        <f t="shared" si="11"/>
        <v>0</v>
      </c>
      <c r="J230" s="12"/>
    </row>
    <row r="231" spans="2:10" ht="15.6">
      <c r="B231" s="176"/>
      <c r="C231" s="34">
        <v>1516</v>
      </c>
      <c r="D231" s="38" t="s">
        <v>314</v>
      </c>
      <c r="E231" s="31"/>
      <c r="F231" s="106">
        <v>696.54</v>
      </c>
      <c r="G231" s="86">
        <v>0</v>
      </c>
      <c r="H231" s="15"/>
      <c r="I231" s="84">
        <f t="shared" si="11"/>
        <v>0</v>
      </c>
      <c r="J231" s="12"/>
    </row>
    <row r="232" spans="2:10" ht="15.6">
      <c r="B232" s="176"/>
      <c r="C232" s="34">
        <v>1518</v>
      </c>
      <c r="D232" s="38" t="s">
        <v>315</v>
      </c>
      <c r="E232" s="31"/>
      <c r="F232" s="106">
        <v>696.54</v>
      </c>
      <c r="G232" s="86">
        <v>0</v>
      </c>
      <c r="H232" s="15"/>
      <c r="I232" s="84">
        <f t="shared" ref="I232:I282" si="16">SUM(F232*G232)</f>
        <v>0</v>
      </c>
      <c r="J232" s="12"/>
    </row>
    <row r="233" spans="2:10" ht="15.6">
      <c r="B233" s="176"/>
      <c r="C233" s="34">
        <v>1528</v>
      </c>
      <c r="D233" s="38" t="s">
        <v>316</v>
      </c>
      <c r="E233" s="31"/>
      <c r="F233" s="106">
        <v>696.54</v>
      </c>
      <c r="G233" s="86">
        <v>0</v>
      </c>
      <c r="H233" s="15"/>
      <c r="I233" s="84">
        <f t="shared" si="16"/>
        <v>0</v>
      </c>
      <c r="J233" s="12"/>
    </row>
    <row r="234" spans="2:10" ht="15.6">
      <c r="B234" s="176"/>
      <c r="C234" s="34">
        <v>1532</v>
      </c>
      <c r="D234" s="38" t="s">
        <v>317</v>
      </c>
      <c r="E234" s="31"/>
      <c r="F234" s="106">
        <v>777.75359999999989</v>
      </c>
      <c r="G234" s="86">
        <v>0</v>
      </c>
      <c r="H234" s="15"/>
      <c r="I234" s="84">
        <f t="shared" si="16"/>
        <v>0</v>
      </c>
      <c r="J234" s="12"/>
    </row>
    <row r="235" spans="2:10" ht="15.6">
      <c r="B235" s="176"/>
      <c r="C235" s="34">
        <v>1533</v>
      </c>
      <c r="D235" s="38" t="s">
        <v>318</v>
      </c>
      <c r="E235" s="31"/>
      <c r="F235" s="106">
        <v>696.54</v>
      </c>
      <c r="G235" s="86">
        <v>0</v>
      </c>
      <c r="H235" s="15"/>
      <c r="I235" s="84">
        <f t="shared" si="16"/>
        <v>0</v>
      </c>
      <c r="J235" s="12"/>
    </row>
    <row r="236" spans="2:10" ht="15.6">
      <c r="B236" s="176"/>
      <c r="C236" s="34">
        <v>1534</v>
      </c>
      <c r="D236" s="38" t="s">
        <v>319</v>
      </c>
      <c r="E236" s="31"/>
      <c r="F236" s="106">
        <v>696.54</v>
      </c>
      <c r="G236" s="86">
        <v>0</v>
      </c>
      <c r="H236" s="15"/>
      <c r="I236" s="84">
        <f t="shared" si="16"/>
        <v>0</v>
      </c>
      <c r="J236" s="12"/>
    </row>
    <row r="237" spans="2:10" ht="15.6">
      <c r="B237" s="176"/>
      <c r="C237" s="34">
        <v>1535</v>
      </c>
      <c r="D237" s="38" t="s">
        <v>320</v>
      </c>
      <c r="E237" s="31"/>
      <c r="F237" s="106">
        <v>696.54</v>
      </c>
      <c r="G237" s="86">
        <v>0</v>
      </c>
      <c r="H237" s="15"/>
      <c r="I237" s="84">
        <f t="shared" si="16"/>
        <v>0</v>
      </c>
      <c r="J237" s="12"/>
    </row>
    <row r="238" spans="2:10" ht="15.6">
      <c r="B238" s="176"/>
      <c r="C238" s="34">
        <v>1539</v>
      </c>
      <c r="D238" s="38" t="s">
        <v>321</v>
      </c>
      <c r="E238" s="31"/>
      <c r="F238" s="106">
        <v>696.54</v>
      </c>
      <c r="G238" s="86">
        <v>0</v>
      </c>
      <c r="H238" s="15"/>
      <c r="I238" s="84">
        <f t="shared" si="16"/>
        <v>0</v>
      </c>
      <c r="J238" s="12"/>
    </row>
    <row r="239" spans="2:10" ht="15.6">
      <c r="B239" s="176"/>
      <c r="C239" s="34">
        <v>1540</v>
      </c>
      <c r="D239" s="38" t="s">
        <v>322</v>
      </c>
      <c r="E239" s="31"/>
      <c r="F239" s="106">
        <v>696.54</v>
      </c>
      <c r="G239" s="86">
        <v>0</v>
      </c>
      <c r="H239" s="15"/>
      <c r="I239" s="84">
        <f t="shared" si="16"/>
        <v>0</v>
      </c>
      <c r="J239" s="12"/>
    </row>
    <row r="240" spans="2:10" ht="15.6">
      <c r="B240" s="176"/>
      <c r="C240" s="34">
        <v>1541</v>
      </c>
      <c r="D240" s="38" t="s">
        <v>323</v>
      </c>
      <c r="E240" s="31"/>
      <c r="F240" s="106">
        <v>696.54</v>
      </c>
      <c r="G240" s="86">
        <v>0</v>
      </c>
      <c r="H240" s="15"/>
      <c r="I240" s="84">
        <f t="shared" si="16"/>
        <v>0</v>
      </c>
      <c r="J240" s="12"/>
    </row>
    <row r="241" spans="2:10" ht="15.6">
      <c r="B241" s="176"/>
      <c r="C241" s="34">
        <v>1602</v>
      </c>
      <c r="D241" s="38" t="s">
        <v>324</v>
      </c>
      <c r="E241" s="31"/>
      <c r="F241" s="106">
        <v>12.8934</v>
      </c>
      <c r="G241" s="86">
        <v>0</v>
      </c>
      <c r="H241" s="15"/>
      <c r="I241" s="84">
        <f t="shared" si="16"/>
        <v>0</v>
      </c>
      <c r="J241" s="12"/>
    </row>
    <row r="242" spans="2:10" ht="15.6">
      <c r="B242" s="176"/>
      <c r="C242" s="34">
        <v>1605</v>
      </c>
      <c r="D242" s="38" t="s">
        <v>325</v>
      </c>
      <c r="E242" s="31"/>
      <c r="F242" s="106">
        <v>11.5596</v>
      </c>
      <c r="G242" s="86">
        <v>0</v>
      </c>
      <c r="H242" s="15"/>
      <c r="I242" s="84">
        <f t="shared" si="16"/>
        <v>0</v>
      </c>
      <c r="J242" s="12"/>
    </row>
    <row r="243" spans="2:10" ht="15.6">
      <c r="B243" s="176"/>
      <c r="C243" s="34">
        <v>1614</v>
      </c>
      <c r="D243" s="38" t="s">
        <v>326</v>
      </c>
      <c r="E243" s="31"/>
      <c r="F243" s="106">
        <v>11.5596</v>
      </c>
      <c r="G243" s="86">
        <v>0</v>
      </c>
      <c r="H243" s="15"/>
      <c r="I243" s="84">
        <f t="shared" si="16"/>
        <v>0</v>
      </c>
      <c r="J243" s="12"/>
    </row>
    <row r="244" spans="2:10" ht="15.6">
      <c r="B244" s="176"/>
      <c r="C244" s="34">
        <v>1800</v>
      </c>
      <c r="D244" s="38" t="s">
        <v>327</v>
      </c>
      <c r="E244" s="31"/>
      <c r="F244" s="106">
        <v>1.9265999999999999</v>
      </c>
      <c r="G244" s="86">
        <v>0</v>
      </c>
      <c r="H244" s="15"/>
      <c r="I244" s="84">
        <f t="shared" si="16"/>
        <v>0</v>
      </c>
      <c r="J244" s="12"/>
    </row>
    <row r="245" spans="2:10" ht="15.6">
      <c r="B245" s="176"/>
      <c r="C245" s="34">
        <v>1803</v>
      </c>
      <c r="D245" s="38" t="s">
        <v>328</v>
      </c>
      <c r="E245" s="31"/>
      <c r="F245" s="106">
        <v>1.1856</v>
      </c>
      <c r="G245" s="86">
        <v>0</v>
      </c>
      <c r="H245" s="15"/>
      <c r="I245" s="84">
        <f t="shared" si="16"/>
        <v>0</v>
      </c>
      <c r="J245" s="12"/>
    </row>
    <row r="246" spans="2:10" ht="15.6">
      <c r="B246" s="176"/>
      <c r="C246" s="34">
        <v>6015</v>
      </c>
      <c r="D246" s="38" t="s">
        <v>329</v>
      </c>
      <c r="E246" s="31"/>
      <c r="F246" s="106">
        <v>14.375399999999997</v>
      </c>
      <c r="G246" s="86">
        <v>0</v>
      </c>
      <c r="H246" s="15"/>
      <c r="I246" s="84">
        <f t="shared" si="16"/>
        <v>0</v>
      </c>
      <c r="J246" s="12"/>
    </row>
    <row r="247" spans="2:10" ht="15.6">
      <c r="B247" s="176"/>
      <c r="C247" s="34">
        <v>7003</v>
      </c>
      <c r="D247" s="38" t="s">
        <v>520</v>
      </c>
      <c r="E247" s="31"/>
      <c r="F247" s="106">
        <v>378.35</v>
      </c>
      <c r="G247" s="86">
        <v>0</v>
      </c>
      <c r="H247" s="15"/>
      <c r="I247" s="84">
        <f t="shared" ref="I247" si="17">SUM(F247*G247)</f>
        <v>0</v>
      </c>
      <c r="J247" s="12"/>
    </row>
    <row r="248" spans="2:10" ht="15.6">
      <c r="B248" s="176"/>
      <c r="C248" s="34">
        <v>7004</v>
      </c>
      <c r="D248" s="38" t="s">
        <v>431</v>
      </c>
      <c r="E248" s="31"/>
      <c r="F248" s="106">
        <v>378.35</v>
      </c>
      <c r="G248" s="86">
        <v>0</v>
      </c>
      <c r="H248" s="15"/>
      <c r="I248" s="84">
        <f t="shared" ref="I248:I249" si="18">SUM(F248*G248)</f>
        <v>0</v>
      </c>
      <c r="J248" s="12"/>
    </row>
    <row r="249" spans="2:10" ht="15.6">
      <c r="B249" s="177"/>
      <c r="C249" s="34">
        <v>7005</v>
      </c>
      <c r="D249" s="38" t="s">
        <v>432</v>
      </c>
      <c r="E249" s="31"/>
      <c r="F249" s="106">
        <v>378.35</v>
      </c>
      <c r="G249" s="86">
        <v>0</v>
      </c>
      <c r="H249" s="15"/>
      <c r="I249" s="84">
        <f t="shared" si="18"/>
        <v>0</v>
      </c>
      <c r="J249" s="12"/>
    </row>
    <row r="250" spans="2:10" ht="15.6">
      <c r="B250" s="13" t="s">
        <v>7</v>
      </c>
      <c r="C250" s="13" t="s">
        <v>8</v>
      </c>
      <c r="D250" s="41" t="s">
        <v>442</v>
      </c>
      <c r="E250" s="31"/>
      <c r="F250" s="15" t="s">
        <v>10</v>
      </c>
      <c r="G250" s="15" t="s">
        <v>245</v>
      </c>
      <c r="H250" s="15"/>
      <c r="I250" s="15" t="s">
        <v>247</v>
      </c>
      <c r="J250" s="12"/>
    </row>
    <row r="251" spans="2:10" ht="15.6" customHeight="1">
      <c r="B251" s="175" t="s">
        <v>330</v>
      </c>
      <c r="C251" s="37" t="s">
        <v>331</v>
      </c>
      <c r="D251" s="38" t="s">
        <v>332</v>
      </c>
      <c r="E251" s="31"/>
      <c r="F251" s="106">
        <v>429.92819999999995</v>
      </c>
      <c r="G251" s="86">
        <v>0</v>
      </c>
      <c r="H251" s="15"/>
      <c r="I251" s="84">
        <f t="shared" si="16"/>
        <v>0</v>
      </c>
      <c r="J251" s="12"/>
    </row>
    <row r="252" spans="2:10" ht="15.6">
      <c r="B252" s="176"/>
      <c r="C252" s="37" t="s">
        <v>333</v>
      </c>
      <c r="D252" s="38" t="s">
        <v>334</v>
      </c>
      <c r="E252" s="31"/>
      <c r="F252" s="106">
        <v>286.767</v>
      </c>
      <c r="G252" s="86">
        <v>0</v>
      </c>
      <c r="H252" s="15"/>
      <c r="I252" s="84">
        <f t="shared" si="16"/>
        <v>0</v>
      </c>
      <c r="J252" s="12"/>
    </row>
    <row r="253" spans="2:10" ht="15.6">
      <c r="B253" s="176"/>
      <c r="C253" s="37" t="s">
        <v>335</v>
      </c>
      <c r="D253" s="38" t="s">
        <v>336</v>
      </c>
      <c r="E253" s="31"/>
      <c r="F253" s="106">
        <v>286.767</v>
      </c>
      <c r="G253" s="86">
        <v>0</v>
      </c>
      <c r="H253" s="15"/>
      <c r="I253" s="84">
        <f t="shared" si="16"/>
        <v>0</v>
      </c>
      <c r="J253" s="12"/>
    </row>
    <row r="254" spans="2:10" ht="15.6">
      <c r="B254" s="176"/>
      <c r="C254" s="37" t="s">
        <v>337</v>
      </c>
      <c r="D254" s="38" t="s">
        <v>338</v>
      </c>
      <c r="E254" s="31"/>
      <c r="F254" s="106">
        <v>286.767</v>
      </c>
      <c r="G254" s="86">
        <v>0</v>
      </c>
      <c r="H254" s="15"/>
      <c r="I254" s="84">
        <f t="shared" si="16"/>
        <v>0</v>
      </c>
      <c r="J254" s="12"/>
    </row>
    <row r="255" spans="2:10" ht="15.6">
      <c r="B255" s="176"/>
      <c r="C255" s="34">
        <v>1608</v>
      </c>
      <c r="D255" s="38" t="s">
        <v>339</v>
      </c>
      <c r="E255" s="31"/>
      <c r="F255" s="106">
        <v>157.833</v>
      </c>
      <c r="G255" s="86">
        <v>0</v>
      </c>
      <c r="H255" s="15"/>
      <c r="I255" s="84">
        <f t="shared" si="16"/>
        <v>0</v>
      </c>
      <c r="J255" s="12"/>
    </row>
    <row r="256" spans="2:10" ht="15.6">
      <c r="B256" s="176"/>
      <c r="C256" s="34">
        <v>1609</v>
      </c>
      <c r="D256" s="38" t="s">
        <v>340</v>
      </c>
      <c r="E256" s="31"/>
      <c r="F256" s="106">
        <v>172.06019999999998</v>
      </c>
      <c r="G256" s="86">
        <v>0</v>
      </c>
      <c r="H256" s="15"/>
      <c r="I256" s="84">
        <f t="shared" si="16"/>
        <v>0</v>
      </c>
      <c r="J256" s="12"/>
    </row>
    <row r="257" spans="2:10" ht="15.6">
      <c r="B257" s="176"/>
      <c r="C257" s="34">
        <v>1610</v>
      </c>
      <c r="D257" s="38" t="s">
        <v>341</v>
      </c>
      <c r="E257" s="31"/>
      <c r="F257" s="106">
        <v>72.025199999999998</v>
      </c>
      <c r="G257" s="86">
        <v>0</v>
      </c>
      <c r="H257" s="15"/>
      <c r="I257" s="84">
        <f t="shared" si="16"/>
        <v>0</v>
      </c>
      <c r="J257" s="12"/>
    </row>
    <row r="258" spans="2:10" ht="15.6">
      <c r="B258" s="176"/>
      <c r="C258" s="34">
        <v>1611</v>
      </c>
      <c r="D258" s="38" t="s">
        <v>342</v>
      </c>
      <c r="E258" s="31"/>
      <c r="F258" s="106">
        <v>208.96199999999996</v>
      </c>
      <c r="G258" s="86">
        <v>0</v>
      </c>
      <c r="H258" s="15"/>
      <c r="I258" s="84">
        <f t="shared" si="16"/>
        <v>0</v>
      </c>
      <c r="J258" s="12"/>
    </row>
    <row r="259" spans="2:10" ht="15.6">
      <c r="B259" s="176"/>
      <c r="C259" s="34">
        <v>1612</v>
      </c>
      <c r="D259" s="38" t="s">
        <v>343</v>
      </c>
      <c r="E259" s="31"/>
      <c r="F259" s="106">
        <v>143.75399999999999</v>
      </c>
      <c r="G259" s="86">
        <v>0</v>
      </c>
      <c r="H259" s="15"/>
      <c r="I259" s="84">
        <f t="shared" si="16"/>
        <v>0</v>
      </c>
      <c r="J259" s="12"/>
    </row>
    <row r="260" spans="2:10" ht="15.6">
      <c r="B260" s="176"/>
      <c r="C260" s="34">
        <v>1613</v>
      </c>
      <c r="D260" s="38" t="s">
        <v>344</v>
      </c>
      <c r="E260" s="53"/>
      <c r="F260" s="115">
        <v>290.18</v>
      </c>
      <c r="G260" s="86">
        <v>0</v>
      </c>
      <c r="H260" s="15"/>
      <c r="I260" s="84">
        <f t="shared" si="16"/>
        <v>0</v>
      </c>
      <c r="J260" s="12"/>
    </row>
    <row r="261" spans="2:10" ht="15.6">
      <c r="B261" s="176"/>
      <c r="C261" s="34">
        <v>1636</v>
      </c>
      <c r="D261" s="38" t="s">
        <v>345</v>
      </c>
      <c r="E261" s="53"/>
      <c r="F261" s="115">
        <v>348.27</v>
      </c>
      <c r="G261" s="86">
        <v>0</v>
      </c>
      <c r="H261" s="15"/>
      <c r="I261" s="84">
        <f t="shared" si="16"/>
        <v>0</v>
      </c>
      <c r="J261" s="12"/>
    </row>
    <row r="262" spans="2:10" ht="15.6">
      <c r="B262" s="177"/>
      <c r="C262" s="34">
        <v>1637</v>
      </c>
      <c r="D262" s="38" t="s">
        <v>537</v>
      </c>
      <c r="E262" s="53"/>
      <c r="F262" s="115">
        <v>151.02000000000001</v>
      </c>
      <c r="G262" s="86">
        <v>0</v>
      </c>
      <c r="H262" s="15"/>
      <c r="I262" s="84">
        <f t="shared" si="16"/>
        <v>0</v>
      </c>
      <c r="J262" s="12"/>
    </row>
    <row r="263" spans="2:10" ht="15.6">
      <c r="B263" s="13" t="s">
        <v>7</v>
      </c>
      <c r="C263" s="13" t="s">
        <v>8</v>
      </c>
      <c r="D263" s="41" t="s">
        <v>442</v>
      </c>
      <c r="E263" s="31"/>
      <c r="F263" s="15" t="s">
        <v>10</v>
      </c>
      <c r="G263" s="15" t="s">
        <v>245</v>
      </c>
      <c r="H263" s="15"/>
      <c r="I263" s="15" t="s">
        <v>247</v>
      </c>
      <c r="J263" s="12"/>
    </row>
    <row r="264" spans="2:10" ht="15.6" customHeight="1">
      <c r="B264" s="196" t="s">
        <v>509</v>
      </c>
      <c r="C264" s="118">
        <v>1700</v>
      </c>
      <c r="D264" s="38" t="s">
        <v>521</v>
      </c>
      <c r="E264" s="31"/>
      <c r="F264" s="106">
        <v>180.06300000000002</v>
      </c>
      <c r="G264" s="86">
        <v>0</v>
      </c>
      <c r="H264" s="15"/>
      <c r="I264" s="84">
        <f t="shared" si="16"/>
        <v>0</v>
      </c>
      <c r="J264" s="12"/>
    </row>
    <row r="265" spans="2:10" ht="15.6">
      <c r="B265" s="197"/>
      <c r="C265" s="118">
        <v>1701</v>
      </c>
      <c r="D265" s="38" t="s">
        <v>522</v>
      </c>
      <c r="E265" s="31"/>
      <c r="F265" s="106">
        <v>180.06300000000002</v>
      </c>
      <c r="G265" s="86">
        <v>0</v>
      </c>
      <c r="H265" s="15"/>
      <c r="I265" s="84">
        <f t="shared" si="16"/>
        <v>0</v>
      </c>
      <c r="J265" s="12"/>
    </row>
    <row r="266" spans="2:10" ht="15.6">
      <c r="B266" s="197"/>
      <c r="C266" s="118">
        <v>1702</v>
      </c>
      <c r="D266" s="38" t="s">
        <v>523</v>
      </c>
      <c r="E266" s="31"/>
      <c r="F266" s="106">
        <v>180.06300000000002</v>
      </c>
      <c r="G266" s="86">
        <v>0</v>
      </c>
      <c r="H266" s="15"/>
      <c r="I266" s="84">
        <f t="shared" si="16"/>
        <v>0</v>
      </c>
      <c r="J266" s="12"/>
    </row>
    <row r="267" spans="2:10" ht="15.6">
      <c r="B267" s="197"/>
      <c r="C267" s="118">
        <v>1703</v>
      </c>
      <c r="D267" s="38" t="s">
        <v>524</v>
      </c>
      <c r="E267" s="31"/>
      <c r="F267" s="106">
        <v>180.06300000000002</v>
      </c>
      <c r="G267" s="86">
        <v>0</v>
      </c>
      <c r="H267" s="15"/>
      <c r="I267" s="84">
        <f t="shared" si="16"/>
        <v>0</v>
      </c>
      <c r="J267" s="12"/>
    </row>
    <row r="268" spans="2:10" ht="15.6">
      <c r="B268" s="197"/>
      <c r="C268" s="118">
        <v>1704</v>
      </c>
      <c r="D268" s="38" t="s">
        <v>525</v>
      </c>
      <c r="E268" s="31"/>
      <c r="F268" s="106">
        <v>180.06300000000002</v>
      </c>
      <c r="G268" s="86">
        <v>0</v>
      </c>
      <c r="H268" s="15"/>
      <c r="I268" s="84">
        <f t="shared" si="16"/>
        <v>0</v>
      </c>
      <c r="J268" s="12"/>
    </row>
    <row r="269" spans="2:10" ht="15.6">
      <c r="B269" s="197"/>
      <c r="C269" s="118">
        <v>1705</v>
      </c>
      <c r="D269" s="38" t="s">
        <v>526</v>
      </c>
      <c r="E269" s="31"/>
      <c r="F269" s="106">
        <v>180.06300000000002</v>
      </c>
      <c r="G269" s="86">
        <v>0</v>
      </c>
      <c r="H269" s="15"/>
      <c r="I269" s="84">
        <f t="shared" si="16"/>
        <v>0</v>
      </c>
      <c r="J269" s="12"/>
    </row>
    <row r="270" spans="2:10" ht="15.6">
      <c r="B270" s="197"/>
      <c r="C270" s="118">
        <v>1706</v>
      </c>
      <c r="D270" s="38" t="s">
        <v>527</v>
      </c>
      <c r="E270" s="31"/>
      <c r="F270" s="106">
        <v>180.06300000000002</v>
      </c>
      <c r="G270" s="86">
        <v>0</v>
      </c>
      <c r="H270" s="15"/>
      <c r="I270" s="84">
        <f t="shared" si="16"/>
        <v>0</v>
      </c>
      <c r="J270" s="12"/>
    </row>
    <row r="271" spans="2:10" ht="15.6">
      <c r="B271" s="197"/>
      <c r="C271" s="118">
        <v>1707</v>
      </c>
      <c r="D271" s="38" t="s">
        <v>528</v>
      </c>
      <c r="E271" s="31"/>
      <c r="F271" s="106">
        <v>180.06300000000002</v>
      </c>
      <c r="G271" s="86">
        <v>0</v>
      </c>
      <c r="H271" s="15"/>
      <c r="I271" s="84">
        <f t="shared" si="16"/>
        <v>0</v>
      </c>
      <c r="J271" s="12"/>
    </row>
    <row r="272" spans="2:10" ht="15.6">
      <c r="B272" s="197"/>
      <c r="C272" s="118">
        <v>4001</v>
      </c>
      <c r="D272" s="38" t="s">
        <v>530</v>
      </c>
      <c r="E272" s="31"/>
      <c r="F272" s="106">
        <v>100.04</v>
      </c>
      <c r="G272" s="86">
        <v>0</v>
      </c>
      <c r="H272" s="15"/>
      <c r="I272" s="84">
        <f t="shared" ref="I272:I279" si="19">SUM(F272*G272)</f>
        <v>0</v>
      </c>
      <c r="J272" s="12"/>
    </row>
    <row r="273" spans="2:10" ht="15.6">
      <c r="B273" s="197"/>
      <c r="C273" s="118">
        <v>4002</v>
      </c>
      <c r="D273" s="38" t="s">
        <v>529</v>
      </c>
      <c r="E273" s="31"/>
      <c r="F273" s="106">
        <v>100.04</v>
      </c>
      <c r="G273" s="86">
        <v>0</v>
      </c>
      <c r="H273" s="15"/>
      <c r="I273" s="84">
        <f t="shared" si="19"/>
        <v>0</v>
      </c>
      <c r="J273" s="12"/>
    </row>
    <row r="274" spans="2:10" ht="15.6">
      <c r="B274" s="197"/>
      <c r="C274" s="118">
        <v>4003</v>
      </c>
      <c r="D274" s="38" t="s">
        <v>531</v>
      </c>
      <c r="E274" s="31"/>
      <c r="F274" s="106">
        <v>100.04</v>
      </c>
      <c r="G274" s="86">
        <v>0</v>
      </c>
      <c r="H274" s="15"/>
      <c r="I274" s="84">
        <f t="shared" si="19"/>
        <v>0</v>
      </c>
      <c r="J274" s="12"/>
    </row>
    <row r="275" spans="2:10" ht="15.6">
      <c r="B275" s="197"/>
      <c r="C275" s="118">
        <v>4004</v>
      </c>
      <c r="D275" s="38" t="s">
        <v>532</v>
      </c>
      <c r="E275" s="31"/>
      <c r="F275" s="106">
        <v>100.04</v>
      </c>
      <c r="G275" s="86">
        <v>0</v>
      </c>
      <c r="H275" s="15"/>
      <c r="I275" s="84">
        <f t="shared" si="19"/>
        <v>0</v>
      </c>
      <c r="J275" s="12"/>
    </row>
    <row r="276" spans="2:10" ht="15.6">
      <c r="B276" s="197"/>
      <c r="C276" s="118">
        <v>4005</v>
      </c>
      <c r="D276" s="38" t="s">
        <v>533</v>
      </c>
      <c r="E276" s="31"/>
      <c r="F276" s="106">
        <v>100.04</v>
      </c>
      <c r="G276" s="86">
        <v>0</v>
      </c>
      <c r="H276" s="15"/>
      <c r="I276" s="84">
        <f t="shared" si="19"/>
        <v>0</v>
      </c>
      <c r="J276" s="12"/>
    </row>
    <row r="277" spans="2:10" ht="15.6">
      <c r="B277" s="197"/>
      <c r="C277" s="118">
        <v>4006</v>
      </c>
      <c r="D277" s="38" t="s">
        <v>534</v>
      </c>
      <c r="E277" s="31"/>
      <c r="F277" s="106">
        <v>100.04</v>
      </c>
      <c r="G277" s="86">
        <v>0</v>
      </c>
      <c r="H277" s="15"/>
      <c r="I277" s="84">
        <f t="shared" si="19"/>
        <v>0</v>
      </c>
      <c r="J277" s="12"/>
    </row>
    <row r="278" spans="2:10" ht="15.6">
      <c r="B278" s="197"/>
      <c r="C278" s="118">
        <v>4007</v>
      </c>
      <c r="D278" s="38" t="s">
        <v>535</v>
      </c>
      <c r="E278" s="31"/>
      <c r="F278" s="106">
        <v>100.04</v>
      </c>
      <c r="G278" s="86">
        <v>0</v>
      </c>
      <c r="H278" s="15"/>
      <c r="I278" s="84">
        <f t="shared" si="19"/>
        <v>0</v>
      </c>
      <c r="J278" s="12"/>
    </row>
    <row r="279" spans="2:10" ht="15.6">
      <c r="B279" s="198"/>
      <c r="C279" s="118">
        <v>4008</v>
      </c>
      <c r="D279" s="38" t="s">
        <v>536</v>
      </c>
      <c r="E279" s="31"/>
      <c r="F279" s="106">
        <v>100.04</v>
      </c>
      <c r="G279" s="86">
        <v>0</v>
      </c>
      <c r="H279" s="15"/>
      <c r="I279" s="84">
        <f t="shared" si="19"/>
        <v>0</v>
      </c>
      <c r="J279" s="12"/>
    </row>
    <row r="280" spans="2:10" ht="15.6">
      <c r="B280" s="13" t="s">
        <v>7</v>
      </c>
      <c r="C280" s="13" t="s">
        <v>8</v>
      </c>
      <c r="D280" s="41" t="s">
        <v>442</v>
      </c>
      <c r="E280" s="31"/>
      <c r="F280" s="15" t="s">
        <v>10</v>
      </c>
      <c r="G280" s="15" t="s">
        <v>245</v>
      </c>
      <c r="H280" s="15"/>
      <c r="I280" s="15" t="s">
        <v>247</v>
      </c>
      <c r="J280" s="12"/>
    </row>
    <row r="281" spans="2:10" ht="15.6" customHeight="1">
      <c r="B281" s="191" t="s">
        <v>374</v>
      </c>
      <c r="C281" s="37" t="s">
        <v>346</v>
      </c>
      <c r="D281" s="38" t="s">
        <v>347</v>
      </c>
      <c r="E281" s="31"/>
      <c r="F281" s="106">
        <v>28.898999999999994</v>
      </c>
      <c r="G281" s="86">
        <v>0</v>
      </c>
      <c r="H281" s="15"/>
      <c r="I281" s="84">
        <f t="shared" si="16"/>
        <v>0</v>
      </c>
      <c r="J281" s="12"/>
    </row>
    <row r="282" spans="2:10" ht="15.6">
      <c r="B282" s="191"/>
      <c r="C282" s="37" t="s">
        <v>348</v>
      </c>
      <c r="D282" s="38" t="s">
        <v>349</v>
      </c>
      <c r="E282" s="31"/>
      <c r="F282" s="106">
        <v>40.162199999999991</v>
      </c>
      <c r="G282" s="86">
        <v>0</v>
      </c>
      <c r="H282" s="15"/>
      <c r="I282" s="84">
        <f t="shared" si="16"/>
        <v>0</v>
      </c>
      <c r="J282" s="12"/>
    </row>
    <row r="283" spans="2:10" ht="15.6">
      <c r="B283" s="191"/>
      <c r="C283" s="37" t="s">
        <v>350</v>
      </c>
      <c r="D283" s="38" t="s">
        <v>351</v>
      </c>
      <c r="E283" s="31"/>
      <c r="F283" s="106">
        <v>50.091599999999993</v>
      </c>
      <c r="G283" s="86">
        <v>0</v>
      </c>
      <c r="H283" s="15"/>
      <c r="I283" s="84">
        <f t="shared" ref="I283:I296" si="20">SUM(F283*G283)</f>
        <v>0</v>
      </c>
      <c r="J283" s="12"/>
    </row>
    <row r="284" spans="2:10" ht="15.6">
      <c r="B284" s="191"/>
      <c r="C284" s="37" t="s">
        <v>352</v>
      </c>
      <c r="D284" s="38" t="s">
        <v>353</v>
      </c>
      <c r="E284" s="31"/>
      <c r="F284" s="106">
        <v>64.170599999999993</v>
      </c>
      <c r="G284" s="86">
        <v>0</v>
      </c>
      <c r="H284" s="15"/>
      <c r="I284" s="84">
        <f t="shared" si="20"/>
        <v>0</v>
      </c>
      <c r="J284" s="12"/>
    </row>
    <row r="285" spans="2:10" ht="15.6">
      <c r="B285" s="191"/>
      <c r="C285" s="37" t="s">
        <v>354</v>
      </c>
      <c r="D285" s="38" t="s">
        <v>355</v>
      </c>
      <c r="E285" s="31"/>
      <c r="F285" s="106">
        <v>50.091599999999993</v>
      </c>
      <c r="G285" s="86">
        <v>0</v>
      </c>
      <c r="H285" s="15"/>
      <c r="I285" s="84">
        <f t="shared" si="20"/>
        <v>0</v>
      </c>
      <c r="J285" s="12"/>
    </row>
    <row r="286" spans="2:10" ht="15.6">
      <c r="B286" s="191"/>
      <c r="C286" s="37" t="s">
        <v>356</v>
      </c>
      <c r="D286" s="38" t="s">
        <v>357</v>
      </c>
      <c r="E286" s="31"/>
      <c r="F286" s="106">
        <v>25.045799999999996</v>
      </c>
      <c r="G286" s="86">
        <v>0</v>
      </c>
      <c r="H286" s="15"/>
      <c r="I286" s="84">
        <f t="shared" si="20"/>
        <v>0</v>
      </c>
      <c r="J286" s="12"/>
    </row>
    <row r="287" spans="2:10" ht="15.6">
      <c r="B287" s="191"/>
      <c r="C287" s="37" t="s">
        <v>358</v>
      </c>
      <c r="D287" s="38" t="s">
        <v>359</v>
      </c>
      <c r="E287" s="31"/>
      <c r="F287" s="106">
        <v>50.091599999999993</v>
      </c>
      <c r="G287" s="86">
        <v>0</v>
      </c>
      <c r="H287" s="15"/>
      <c r="I287" s="84">
        <f t="shared" si="20"/>
        <v>0</v>
      </c>
      <c r="J287" s="12"/>
    </row>
    <row r="288" spans="2:10" ht="15.6">
      <c r="B288" s="191"/>
      <c r="C288" s="37" t="s">
        <v>360</v>
      </c>
      <c r="D288" s="38" t="s">
        <v>361</v>
      </c>
      <c r="E288" s="31"/>
      <c r="F288" s="106">
        <v>50.091599999999993</v>
      </c>
      <c r="G288" s="86">
        <v>0</v>
      </c>
      <c r="H288" s="15"/>
      <c r="I288" s="84">
        <f t="shared" si="20"/>
        <v>0</v>
      </c>
      <c r="J288" s="12"/>
    </row>
    <row r="289" spans="2:11" ht="15.6">
      <c r="B289" s="191"/>
      <c r="C289" s="37" t="s">
        <v>362</v>
      </c>
      <c r="D289" s="38" t="s">
        <v>363</v>
      </c>
      <c r="E289" s="31"/>
      <c r="F289" s="106">
        <v>50.091599999999993</v>
      </c>
      <c r="G289" s="86">
        <v>0</v>
      </c>
      <c r="H289" s="15"/>
      <c r="I289" s="84">
        <f t="shared" si="20"/>
        <v>0</v>
      </c>
      <c r="J289" s="12"/>
    </row>
    <row r="290" spans="2:11" ht="15.6">
      <c r="B290" s="191"/>
      <c r="C290" s="37" t="s">
        <v>364</v>
      </c>
      <c r="D290" s="38" t="s">
        <v>365</v>
      </c>
      <c r="E290" s="31"/>
      <c r="F290" s="106">
        <v>25.045799999999996</v>
      </c>
      <c r="G290" s="86">
        <v>0</v>
      </c>
      <c r="H290" s="15"/>
      <c r="I290" s="84">
        <f t="shared" si="20"/>
        <v>0</v>
      </c>
      <c r="J290" s="12"/>
    </row>
    <row r="291" spans="2:11" ht="15.6">
      <c r="B291" s="13" t="s">
        <v>7</v>
      </c>
      <c r="C291" s="13" t="s">
        <v>8</v>
      </c>
      <c r="D291" s="41" t="s">
        <v>442</v>
      </c>
      <c r="E291" s="31"/>
      <c r="F291" s="15" t="s">
        <v>10</v>
      </c>
      <c r="G291" s="15" t="s">
        <v>245</v>
      </c>
      <c r="H291" s="15"/>
      <c r="I291" s="15" t="s">
        <v>247</v>
      </c>
      <c r="J291" s="12"/>
    </row>
    <row r="292" spans="2:11" ht="15.6" customHeight="1">
      <c r="B292" s="192" t="s">
        <v>366</v>
      </c>
      <c r="C292" s="37" t="s">
        <v>472</v>
      </c>
      <c r="D292" s="38" t="s">
        <v>473</v>
      </c>
      <c r="E292" s="31"/>
      <c r="F292" s="106">
        <v>350</v>
      </c>
      <c r="G292" s="86">
        <v>0</v>
      </c>
      <c r="H292" s="15"/>
      <c r="I292" s="84">
        <f t="shared" si="20"/>
        <v>0</v>
      </c>
      <c r="J292" s="12"/>
    </row>
    <row r="293" spans="2:11" ht="15.6">
      <c r="B293" s="192"/>
      <c r="C293" s="37" t="s">
        <v>367</v>
      </c>
      <c r="D293" s="38" t="s">
        <v>368</v>
      </c>
      <c r="E293" s="31"/>
      <c r="F293" s="106">
        <v>320.85299999999995</v>
      </c>
      <c r="G293" s="86">
        <v>0</v>
      </c>
      <c r="H293" s="15"/>
      <c r="I293" s="84">
        <f t="shared" si="20"/>
        <v>0</v>
      </c>
      <c r="J293" s="12"/>
    </row>
    <row r="294" spans="2:11" ht="15.6">
      <c r="B294" s="192"/>
      <c r="C294" s="34">
        <v>6034</v>
      </c>
      <c r="D294" s="38" t="s">
        <v>369</v>
      </c>
      <c r="E294" s="31"/>
      <c r="F294" s="106">
        <v>74.248199999999983</v>
      </c>
      <c r="G294" s="86">
        <v>0</v>
      </c>
      <c r="H294" s="15"/>
      <c r="I294" s="84">
        <f t="shared" si="20"/>
        <v>0</v>
      </c>
    </row>
    <row r="295" spans="2:11" ht="15.6">
      <c r="B295" s="192"/>
      <c r="C295" s="34">
        <v>6061</v>
      </c>
      <c r="D295" s="38" t="s">
        <v>370</v>
      </c>
      <c r="E295" s="31"/>
      <c r="F295" s="106">
        <v>49.498799999999996</v>
      </c>
      <c r="G295" s="86">
        <v>0</v>
      </c>
      <c r="H295" s="15"/>
      <c r="I295" s="84">
        <f t="shared" si="20"/>
        <v>0</v>
      </c>
    </row>
    <row r="296" spans="2:11" ht="15.6">
      <c r="B296" s="192"/>
      <c r="C296" s="34">
        <v>6023</v>
      </c>
      <c r="D296" s="38" t="s">
        <v>371</v>
      </c>
      <c r="E296" s="31"/>
      <c r="F296" s="106">
        <v>46.534799999999997</v>
      </c>
      <c r="G296" s="86">
        <v>0</v>
      </c>
      <c r="H296" s="15"/>
      <c r="I296" s="84">
        <f t="shared" si="20"/>
        <v>0</v>
      </c>
    </row>
    <row r="297" spans="2:11" ht="15" thickBot="1"/>
    <row r="298" spans="2:11">
      <c r="G298" s="180" t="s">
        <v>378</v>
      </c>
      <c r="H298" s="181"/>
      <c r="I298" s="45">
        <f>SUM(I23:I37,I39:I50,I52:I54,I56:I78,I80:I91,I93:I121,I123:I148,I150:I157,I159:I160,I162:I169)</f>
        <v>0</v>
      </c>
      <c r="K298" s="244" t="s">
        <v>538</v>
      </c>
    </row>
    <row r="299" spans="2:11" ht="15" thickBot="1">
      <c r="G299" s="121" t="s">
        <v>443</v>
      </c>
      <c r="H299" s="122"/>
      <c r="I299" s="46">
        <f>SUM(I174:I180,I182:I199,I201:I212,I214:I216,I218:I249,I251:I261,I262,I264:I279,I281:I290,I292:I296)</f>
        <v>0</v>
      </c>
      <c r="K299" t="s">
        <v>539</v>
      </c>
    </row>
    <row r="300" spans="2:11" ht="15" thickBot="1">
      <c r="G300" s="55" t="s">
        <v>430</v>
      </c>
      <c r="H300" s="75" t="s">
        <v>438</v>
      </c>
      <c r="I300" s="68">
        <v>0</v>
      </c>
      <c r="K300" t="s">
        <v>540</v>
      </c>
    </row>
    <row r="301" spans="2:11">
      <c r="G301" s="121" t="s">
        <v>267</v>
      </c>
      <c r="H301" s="182"/>
      <c r="I301" s="46">
        <f>SUM(I298,I299,I300)*100/114</f>
        <v>0</v>
      </c>
      <c r="K301" t="s">
        <v>541</v>
      </c>
    </row>
    <row r="302" spans="2:11" ht="15" thickBot="1">
      <c r="G302" s="200" t="s">
        <v>6</v>
      </c>
      <c r="H302" s="201"/>
      <c r="I302" s="56">
        <f>SUM(I301)*14/100</f>
        <v>0</v>
      </c>
      <c r="K302" t="s">
        <v>542</v>
      </c>
    </row>
    <row r="303" spans="2:11" ht="15" thickBot="1">
      <c r="G303" s="152" t="s">
        <v>449</v>
      </c>
      <c r="H303" s="153"/>
      <c r="I303" s="57">
        <f>SUM(I304)/1.2</f>
        <v>0</v>
      </c>
      <c r="K303" t="s">
        <v>543</v>
      </c>
    </row>
    <row r="304" spans="2:11" ht="15" thickBot="1">
      <c r="G304" s="194" t="s">
        <v>450</v>
      </c>
      <c r="H304" s="195"/>
      <c r="I304" s="76">
        <f>SUM(I301:I302)</f>
        <v>0</v>
      </c>
    </row>
    <row r="307" spans="3:6" ht="7.8" customHeight="1"/>
    <row r="308" spans="3:6" hidden="1"/>
    <row r="309" spans="3:6" hidden="1"/>
    <row r="310" spans="3:6">
      <c r="D310" s="61" t="s">
        <v>453</v>
      </c>
      <c r="E310" s="62" t="s">
        <v>452</v>
      </c>
      <c r="F310" t="s">
        <v>476</v>
      </c>
    </row>
    <row r="311" spans="3:6">
      <c r="D311" s="60"/>
      <c r="E311" s="80"/>
      <c r="F311" t="s">
        <v>477</v>
      </c>
    </row>
    <row r="312" spans="3:6" ht="15.6" customHeight="1">
      <c r="C312" s="183" t="s">
        <v>457</v>
      </c>
      <c r="D312" s="60" t="s">
        <v>455</v>
      </c>
      <c r="E312" s="67"/>
    </row>
    <row r="313" spans="3:6">
      <c r="C313" s="184"/>
      <c r="D313" s="60" t="s">
        <v>463</v>
      </c>
      <c r="E313" s="67"/>
    </row>
    <row r="314" spans="3:6">
      <c r="C314" s="184"/>
      <c r="D314" s="60" t="s">
        <v>456</v>
      </c>
      <c r="E314" s="67"/>
    </row>
    <row r="315" spans="3:6">
      <c r="C315" s="185"/>
      <c r="D315" s="60" t="s">
        <v>474</v>
      </c>
      <c r="E315" s="67"/>
    </row>
  </sheetData>
  <sheetProtection algorithmName="SHA-512" hashValue="0pLs0ls3HFqKBRcYZHabmJfVx4L6X5hP59LB3FnK7XgEZ9Z3Tq4fF5u9lLm1ew4CSV7AHxFnoyTWMkoXrZbchw==" saltValue="zpLNQMatMUCV6/CEZsXGvg==" spinCount="100000" sheet="1" objects="1" scenarios="1" selectLockedCells="1"/>
  <mergeCells count="49">
    <mergeCell ref="C312:C315"/>
    <mergeCell ref="B150:B157"/>
    <mergeCell ref="B159:B160"/>
    <mergeCell ref="B170:I170"/>
    <mergeCell ref="B172:I172"/>
    <mergeCell ref="B281:B290"/>
    <mergeCell ref="B292:B296"/>
    <mergeCell ref="B171:I171"/>
    <mergeCell ref="B182:B199"/>
    <mergeCell ref="B201:B212"/>
    <mergeCell ref="G304:H304"/>
    <mergeCell ref="B174:B180"/>
    <mergeCell ref="B264:B279"/>
    <mergeCell ref="B214:B216"/>
    <mergeCell ref="G302:H302"/>
    <mergeCell ref="H9:I10"/>
    <mergeCell ref="G303:H303"/>
    <mergeCell ref="C207:C209"/>
    <mergeCell ref="B52:B54"/>
    <mergeCell ref="B56:B78"/>
    <mergeCell ref="B80:B91"/>
    <mergeCell ref="B93:B121"/>
    <mergeCell ref="B162:B169"/>
    <mergeCell ref="G19:I19"/>
    <mergeCell ref="B9:E16"/>
    <mergeCell ref="G11:G13"/>
    <mergeCell ref="H11:I13"/>
    <mergeCell ref="B218:B249"/>
    <mergeCell ref="G9:G10"/>
    <mergeCell ref="G298:H298"/>
    <mergeCell ref="G301:H301"/>
    <mergeCell ref="G2:I2"/>
    <mergeCell ref="G3:H3"/>
    <mergeCell ref="G4:H4"/>
    <mergeCell ref="G5:H5"/>
    <mergeCell ref="B7:E7"/>
    <mergeCell ref="G7:I7"/>
    <mergeCell ref="B18:I18"/>
    <mergeCell ref="B19:C19"/>
    <mergeCell ref="G299:H299"/>
    <mergeCell ref="H14:I14"/>
    <mergeCell ref="H15:I15"/>
    <mergeCell ref="H16:I16"/>
    <mergeCell ref="B21:I21"/>
    <mergeCell ref="B23:B37"/>
    <mergeCell ref="D19:F19"/>
    <mergeCell ref="B39:B50"/>
    <mergeCell ref="B123:B148"/>
    <mergeCell ref="B251:B262"/>
  </mergeCells>
  <dataValidations count="2">
    <dataValidation type="list" allowBlank="1" showInputMessage="1" showErrorMessage="1" sqref="I300">
      <formula1>INDIRECT($H$300)</formula1>
    </dataValidation>
    <dataValidation type="list" allowBlank="1" showInputMessage="1" showErrorMessage="1" sqref="H300">
      <formula1>CustomerCourier</formula1>
    </dataValidation>
  </dataValidations>
  <pageMargins left="0.7" right="0.7" top="0.75" bottom="0.75" header="0.3" footer="0.3"/>
  <pageSetup paperSize="9" scale="54" fitToHeight="0" orientation="portrait" r:id="rId1"/>
  <rowBreaks count="4" manualBreakCount="4">
    <brk id="78" max="9" man="1"/>
    <brk id="160" max="9" man="1"/>
    <brk id="216" max="9" man="1"/>
    <brk id="290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53E4240-B9B5-4225-8814-D6AF3D90E3F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E311:E315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R338"/>
  <sheetViews>
    <sheetView zoomScaleNormal="100" workbookViewId="0">
      <selection activeCell="G162" sqref="G162"/>
    </sheetView>
  </sheetViews>
  <sheetFormatPr defaultRowHeight="14.4"/>
  <cols>
    <col min="1" max="1" width="3.21875" customWidth="1"/>
    <col min="2" max="2" width="11.21875" customWidth="1"/>
    <col min="3" max="3" width="14.77734375" customWidth="1"/>
    <col min="4" max="4" width="62.109375" customWidth="1"/>
    <col min="5" max="5" width="11.33203125" bestFit="1" customWidth="1"/>
    <col min="6" max="6" width="13" style="42" customWidth="1"/>
    <col min="7" max="7" width="21" customWidth="1"/>
    <col min="8" max="8" width="13.777343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4" t="s">
        <v>475</v>
      </c>
      <c r="H2" s="135"/>
      <c r="I2" s="136"/>
    </row>
    <row r="3" spans="2:9" ht="15.6">
      <c r="G3" s="137" t="s">
        <v>448</v>
      </c>
      <c r="H3" s="138"/>
      <c r="I3" s="64"/>
    </row>
    <row r="4" spans="2:9" ht="15.6">
      <c r="G4" s="137" t="s">
        <v>471</v>
      </c>
      <c r="H4" s="138"/>
      <c r="I4" s="64"/>
    </row>
    <row r="5" spans="2:9" ht="16.2" thickBot="1">
      <c r="G5" s="139" t="s">
        <v>1</v>
      </c>
      <c r="H5" s="140"/>
      <c r="I5" s="65"/>
    </row>
    <row r="6" spans="2:9" ht="15" thickBot="1"/>
    <row r="7" spans="2:9" ht="16.2" thickBot="1">
      <c r="B7" s="141" t="s">
        <v>252</v>
      </c>
      <c r="C7" s="142"/>
      <c r="D7" s="143"/>
      <c r="E7" s="144"/>
      <c r="G7" s="145" t="s">
        <v>466</v>
      </c>
      <c r="H7" s="146"/>
      <c r="I7" s="147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63" t="s">
        <v>465</v>
      </c>
      <c r="C9" s="164"/>
      <c r="D9" s="164"/>
      <c r="E9" s="165"/>
      <c r="G9" s="59" t="s">
        <v>467</v>
      </c>
      <c r="H9" s="231"/>
      <c r="I9" s="232"/>
    </row>
    <row r="10" spans="2:9" ht="14.4" customHeight="1">
      <c r="B10" s="166"/>
      <c r="C10" s="167"/>
      <c r="D10" s="167"/>
      <c r="E10" s="168"/>
      <c r="G10" s="224" t="s">
        <v>451</v>
      </c>
      <c r="H10" s="225"/>
      <c r="I10" s="226"/>
    </row>
    <row r="11" spans="2:9" ht="14.4" customHeight="1">
      <c r="B11" s="166"/>
      <c r="C11" s="167"/>
      <c r="D11" s="167"/>
      <c r="E11" s="168"/>
      <c r="G11" s="179"/>
      <c r="H11" s="227"/>
      <c r="I11" s="228"/>
    </row>
    <row r="12" spans="2:9" ht="14.4" customHeight="1">
      <c r="B12" s="166"/>
      <c r="C12" s="167"/>
      <c r="D12" s="167"/>
      <c r="E12" s="168"/>
      <c r="G12" s="63" t="s">
        <v>462</v>
      </c>
      <c r="H12" s="229"/>
      <c r="I12" s="230"/>
    </row>
    <row r="13" spans="2:9" ht="14.4" customHeight="1">
      <c r="B13" s="166"/>
      <c r="C13" s="167"/>
      <c r="D13" s="167"/>
      <c r="E13" s="168"/>
      <c r="G13" s="63" t="s">
        <v>2</v>
      </c>
      <c r="H13" s="222" t="s">
        <v>470</v>
      </c>
      <c r="I13" s="223"/>
    </row>
    <row r="14" spans="2:9" ht="14.4" customHeight="1">
      <c r="B14" s="166"/>
      <c r="C14" s="167"/>
      <c r="D14" s="167"/>
      <c r="E14" s="168"/>
      <c r="G14" s="4" t="s">
        <v>3</v>
      </c>
      <c r="H14" s="233"/>
      <c r="I14" s="234"/>
    </row>
    <row r="15" spans="2:9" ht="14.4" customHeight="1">
      <c r="B15" s="166"/>
      <c r="C15" s="167"/>
      <c r="D15" s="167"/>
      <c r="E15" s="168"/>
      <c r="G15" s="4" t="s">
        <v>4</v>
      </c>
      <c r="H15" s="233"/>
      <c r="I15" s="234"/>
    </row>
    <row r="16" spans="2:9" ht="15" customHeight="1" thickBot="1">
      <c r="B16" s="169"/>
      <c r="C16" s="170"/>
      <c r="D16" s="170"/>
      <c r="E16" s="171"/>
      <c r="G16" s="5" t="s">
        <v>5</v>
      </c>
      <c r="H16" s="220"/>
      <c r="I16" s="221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19" t="s">
        <v>446</v>
      </c>
      <c r="C18" s="119"/>
      <c r="D18" s="119"/>
      <c r="E18" s="119"/>
      <c r="F18" s="119"/>
      <c r="G18" s="119"/>
      <c r="H18" s="119"/>
      <c r="I18" s="119"/>
    </row>
    <row r="19" spans="2:10">
      <c r="B19" s="120"/>
      <c r="C19" s="120"/>
      <c r="D19" s="131"/>
      <c r="E19" s="132"/>
      <c r="F19" s="133"/>
      <c r="G19" s="162" t="s">
        <v>464</v>
      </c>
      <c r="H19" s="162"/>
      <c r="I19" s="162"/>
    </row>
    <row r="21" spans="2:10" ht="18">
      <c r="B21" s="127" t="s">
        <v>376</v>
      </c>
      <c r="C21" s="127"/>
      <c r="D21" s="127"/>
      <c r="E21" s="127"/>
      <c r="F21" s="127"/>
      <c r="G21" s="127"/>
      <c r="H21" s="127"/>
      <c r="I21" s="127"/>
    </row>
    <row r="22" spans="2:10" ht="15.6">
      <c r="B22" s="13" t="s">
        <v>7</v>
      </c>
      <c r="C22" s="13" t="s">
        <v>8</v>
      </c>
      <c r="D22" s="41" t="s">
        <v>9</v>
      </c>
      <c r="E22" s="14" t="s">
        <v>0</v>
      </c>
      <c r="F22" s="108" t="s">
        <v>10</v>
      </c>
      <c r="G22" s="15" t="s">
        <v>245</v>
      </c>
      <c r="H22" s="15" t="s">
        <v>246</v>
      </c>
      <c r="I22" s="15" t="s">
        <v>247</v>
      </c>
      <c r="J22" s="11"/>
    </row>
    <row r="23" spans="2:10" ht="15.6" customHeight="1">
      <c r="B23" s="128" t="s">
        <v>11</v>
      </c>
      <c r="C23" s="16" t="s">
        <v>12</v>
      </c>
      <c r="D23" s="17" t="s">
        <v>13</v>
      </c>
      <c r="E23" s="21">
        <v>2</v>
      </c>
      <c r="F23" s="85">
        <v>5971.13</v>
      </c>
      <c r="G23" s="66">
        <v>0</v>
      </c>
      <c r="H23" s="29">
        <f>SUM(E23*G23)</f>
        <v>0</v>
      </c>
      <c r="I23" s="30">
        <f>SUM(F23*G23)</f>
        <v>0</v>
      </c>
      <c r="J23" s="8"/>
    </row>
    <row r="24" spans="2:10" ht="15.6">
      <c r="B24" s="129"/>
      <c r="C24" s="16" t="s">
        <v>14</v>
      </c>
      <c r="D24" s="17" t="s">
        <v>15</v>
      </c>
      <c r="E24" s="21">
        <v>2</v>
      </c>
      <c r="F24" s="85">
        <v>5971.1261999999997</v>
      </c>
      <c r="G24" s="66">
        <v>0</v>
      </c>
      <c r="H24" s="29">
        <f>SUM(E24*G24)</f>
        <v>0</v>
      </c>
      <c r="I24" s="30">
        <f>SUM(F24*G24)</f>
        <v>0</v>
      </c>
      <c r="J24" s="8"/>
    </row>
    <row r="25" spans="2:10" ht="15.6">
      <c r="B25" s="129"/>
      <c r="C25" s="16" t="s">
        <v>16</v>
      </c>
      <c r="D25" s="17" t="s">
        <v>17</v>
      </c>
      <c r="E25" s="21">
        <v>1</v>
      </c>
      <c r="F25" s="85">
        <v>3045.5099999999998</v>
      </c>
      <c r="G25" s="66">
        <v>0</v>
      </c>
      <c r="H25" s="29">
        <f t="shared" ref="H25:H80" si="0">SUM(E25*G25)</f>
        <v>0</v>
      </c>
      <c r="I25" s="30">
        <f t="shared" ref="I25:I80" si="1">SUM(F25*G25)</f>
        <v>0</v>
      </c>
      <c r="J25" s="8"/>
    </row>
    <row r="26" spans="2:10" ht="15.6">
      <c r="B26" s="129"/>
      <c r="C26" s="16" t="s">
        <v>18</v>
      </c>
      <c r="D26" s="17" t="s">
        <v>19</v>
      </c>
      <c r="E26" s="21">
        <v>1</v>
      </c>
      <c r="F26" s="85">
        <v>3045.5099999999998</v>
      </c>
      <c r="G26" s="66">
        <v>0</v>
      </c>
      <c r="H26" s="29">
        <f t="shared" si="0"/>
        <v>0</v>
      </c>
      <c r="I26" s="30">
        <f t="shared" si="1"/>
        <v>0</v>
      </c>
      <c r="J26" s="8"/>
    </row>
    <row r="27" spans="2:10" ht="15.6">
      <c r="B27" s="129"/>
      <c r="C27" s="19" t="s">
        <v>20</v>
      </c>
      <c r="D27" s="20" t="s">
        <v>21</v>
      </c>
      <c r="E27" s="22">
        <v>0.30399999999999999</v>
      </c>
      <c r="F27" s="85">
        <v>920.322</v>
      </c>
      <c r="G27" s="66">
        <v>0</v>
      </c>
      <c r="H27" s="29">
        <f t="shared" si="0"/>
        <v>0</v>
      </c>
      <c r="I27" s="30">
        <f t="shared" si="1"/>
        <v>0</v>
      </c>
      <c r="J27" s="8"/>
    </row>
    <row r="28" spans="2:10" ht="15.6">
      <c r="B28" s="129"/>
      <c r="C28" s="16" t="s">
        <v>22</v>
      </c>
      <c r="D28" s="17" t="s">
        <v>23</v>
      </c>
      <c r="E28" s="21">
        <v>1</v>
      </c>
      <c r="F28" s="85">
        <v>3045.5099999999998</v>
      </c>
      <c r="G28" s="66">
        <v>0</v>
      </c>
      <c r="H28" s="29">
        <f t="shared" si="0"/>
        <v>0</v>
      </c>
      <c r="I28" s="30">
        <f t="shared" si="1"/>
        <v>0</v>
      </c>
      <c r="J28" s="8"/>
    </row>
    <row r="29" spans="2:10" ht="15.6">
      <c r="B29" s="129"/>
      <c r="C29" s="19" t="s">
        <v>24</v>
      </c>
      <c r="D29" s="17" t="s">
        <v>25</v>
      </c>
      <c r="E29" s="22">
        <v>1</v>
      </c>
      <c r="F29" s="85">
        <v>3026.0957999999996</v>
      </c>
      <c r="G29" s="66">
        <v>0</v>
      </c>
      <c r="H29" s="29">
        <f t="shared" si="0"/>
        <v>0</v>
      </c>
      <c r="I29" s="30">
        <f t="shared" si="1"/>
        <v>0</v>
      </c>
      <c r="J29" s="8"/>
    </row>
    <row r="30" spans="2:10" ht="15.6">
      <c r="B30" s="129"/>
      <c r="C30" s="16" t="s">
        <v>26</v>
      </c>
      <c r="D30" s="17" t="s">
        <v>27</v>
      </c>
      <c r="E30" s="21">
        <v>0.52</v>
      </c>
      <c r="F30" s="85">
        <v>1568.5488</v>
      </c>
      <c r="G30" s="66">
        <v>0</v>
      </c>
      <c r="H30" s="29">
        <f t="shared" si="0"/>
        <v>0</v>
      </c>
      <c r="I30" s="30">
        <f t="shared" si="1"/>
        <v>0</v>
      </c>
      <c r="J30" s="8"/>
    </row>
    <row r="31" spans="2:10" ht="15.6">
      <c r="B31" s="129"/>
      <c r="C31" s="16" t="s">
        <v>28</v>
      </c>
      <c r="D31" s="17" t="s">
        <v>29</v>
      </c>
      <c r="E31" s="21">
        <v>0.46500000000000002</v>
      </c>
      <c r="F31" s="85">
        <v>1407.1590000000001</v>
      </c>
      <c r="G31" s="66">
        <v>0</v>
      </c>
      <c r="H31" s="29">
        <f t="shared" si="0"/>
        <v>0</v>
      </c>
      <c r="I31" s="30">
        <f t="shared" si="1"/>
        <v>0</v>
      </c>
      <c r="J31" s="8"/>
    </row>
    <row r="32" spans="2:10" ht="15.6">
      <c r="B32" s="129"/>
      <c r="C32" s="16" t="s">
        <v>30</v>
      </c>
      <c r="D32" s="17" t="s">
        <v>31</v>
      </c>
      <c r="E32" s="21">
        <v>0.46500000000000002</v>
      </c>
      <c r="F32" s="85">
        <v>1407.1590000000001</v>
      </c>
      <c r="G32" s="66">
        <v>0</v>
      </c>
      <c r="H32" s="29">
        <f t="shared" si="0"/>
        <v>0</v>
      </c>
      <c r="I32" s="30">
        <f t="shared" si="1"/>
        <v>0</v>
      </c>
      <c r="J32" s="8"/>
    </row>
    <row r="33" spans="2:10" ht="15.6">
      <c r="B33" s="129"/>
      <c r="C33" s="16" t="s">
        <v>32</v>
      </c>
      <c r="D33" s="17" t="s">
        <v>33</v>
      </c>
      <c r="E33" s="21">
        <v>1.2</v>
      </c>
      <c r="F33" s="85">
        <v>3637.1243999999997</v>
      </c>
      <c r="G33" s="66">
        <v>0</v>
      </c>
      <c r="H33" s="29">
        <f t="shared" si="0"/>
        <v>0</v>
      </c>
      <c r="I33" s="30">
        <f t="shared" si="1"/>
        <v>0</v>
      </c>
      <c r="J33" s="8"/>
    </row>
    <row r="34" spans="2:10" ht="15.6">
      <c r="B34" s="129"/>
      <c r="C34" s="16" t="s">
        <v>34</v>
      </c>
      <c r="D34" s="17" t="s">
        <v>35</v>
      </c>
      <c r="E34" s="21">
        <v>1.2</v>
      </c>
      <c r="F34" s="85">
        <v>3637.1243999999997</v>
      </c>
      <c r="G34" s="66">
        <v>0</v>
      </c>
      <c r="H34" s="29">
        <f t="shared" si="0"/>
        <v>0</v>
      </c>
      <c r="I34" s="30">
        <f t="shared" si="1"/>
        <v>0</v>
      </c>
      <c r="J34" s="8"/>
    </row>
    <row r="35" spans="2:10" ht="15.6">
      <c r="B35" s="129"/>
      <c r="C35" s="16" t="s">
        <v>36</v>
      </c>
      <c r="D35" s="17" t="s">
        <v>37</v>
      </c>
      <c r="E35" s="21">
        <v>1.2</v>
      </c>
      <c r="F35" s="85">
        <v>3637.1243999999997</v>
      </c>
      <c r="G35" s="66">
        <v>0</v>
      </c>
      <c r="H35" s="29">
        <f t="shared" si="0"/>
        <v>0</v>
      </c>
      <c r="I35" s="30">
        <f t="shared" si="1"/>
        <v>0</v>
      </c>
      <c r="J35" s="8"/>
    </row>
    <row r="36" spans="2:10" ht="15.6">
      <c r="B36" s="129"/>
      <c r="C36" s="16" t="s">
        <v>38</v>
      </c>
      <c r="D36" s="17" t="s">
        <v>39</v>
      </c>
      <c r="E36" s="21">
        <v>1.2</v>
      </c>
      <c r="F36" s="85">
        <v>3637.1243999999997</v>
      </c>
      <c r="G36" s="66">
        <v>0</v>
      </c>
      <c r="H36" s="29">
        <f t="shared" si="0"/>
        <v>0</v>
      </c>
      <c r="I36" s="30">
        <f t="shared" si="1"/>
        <v>0</v>
      </c>
      <c r="J36" s="8"/>
    </row>
    <row r="37" spans="2:10" ht="15.6">
      <c r="B37" s="130"/>
      <c r="C37" s="19" t="s">
        <v>40</v>
      </c>
      <c r="D37" s="20" t="s">
        <v>41</v>
      </c>
      <c r="E37" s="22">
        <v>0.14499999999999999</v>
      </c>
      <c r="F37" s="85">
        <v>438.52379999999999</v>
      </c>
      <c r="G37" s="66">
        <v>0</v>
      </c>
      <c r="H37" s="29">
        <f t="shared" si="0"/>
        <v>0</v>
      </c>
      <c r="I37" s="30">
        <f t="shared" si="1"/>
        <v>0</v>
      </c>
      <c r="J37" s="8"/>
    </row>
    <row r="38" spans="2:10" ht="15.6">
      <c r="B38" s="13" t="s">
        <v>7</v>
      </c>
      <c r="C38" s="13" t="s">
        <v>8</v>
      </c>
      <c r="D38" s="41" t="s">
        <v>9</v>
      </c>
      <c r="E38" s="14" t="s">
        <v>0</v>
      </c>
      <c r="F38" s="108" t="s">
        <v>10</v>
      </c>
      <c r="G38" s="15" t="s">
        <v>245</v>
      </c>
      <c r="H38" s="15" t="s">
        <v>246</v>
      </c>
      <c r="I38" s="15" t="s">
        <v>247</v>
      </c>
      <c r="J38" s="8"/>
    </row>
    <row r="39" spans="2:10" ht="15.6" customHeight="1">
      <c r="B39" s="128" t="s">
        <v>42</v>
      </c>
      <c r="C39" s="16" t="s">
        <v>43</v>
      </c>
      <c r="D39" s="17" t="s">
        <v>44</v>
      </c>
      <c r="E39" s="21">
        <v>0.10199999999999999</v>
      </c>
      <c r="F39" s="85">
        <v>309.44159999999999</v>
      </c>
      <c r="G39" s="66">
        <v>0</v>
      </c>
      <c r="H39" s="29">
        <f t="shared" si="0"/>
        <v>0</v>
      </c>
      <c r="I39" s="30">
        <f t="shared" si="1"/>
        <v>0</v>
      </c>
      <c r="J39" s="8"/>
    </row>
    <row r="40" spans="2:10" ht="15.6">
      <c r="B40" s="129"/>
      <c r="C40" s="16" t="s">
        <v>45</v>
      </c>
      <c r="D40" s="17" t="s">
        <v>46</v>
      </c>
      <c r="E40" s="21">
        <v>0.10199999999999999</v>
      </c>
      <c r="F40" s="85">
        <v>309.44159999999999</v>
      </c>
      <c r="G40" s="66">
        <v>0</v>
      </c>
      <c r="H40" s="29">
        <f t="shared" si="0"/>
        <v>0</v>
      </c>
      <c r="I40" s="30">
        <f t="shared" si="1"/>
        <v>0</v>
      </c>
      <c r="J40" s="8"/>
    </row>
    <row r="41" spans="2:10" ht="15.6">
      <c r="B41" s="129"/>
      <c r="C41" s="19" t="s">
        <v>47</v>
      </c>
      <c r="D41" s="20" t="s">
        <v>48</v>
      </c>
      <c r="E41" s="22">
        <v>0.1</v>
      </c>
      <c r="F41" s="85">
        <v>301.58699999999999</v>
      </c>
      <c r="G41" s="66">
        <v>0</v>
      </c>
      <c r="H41" s="29">
        <f t="shared" si="0"/>
        <v>0</v>
      </c>
      <c r="I41" s="30">
        <f t="shared" si="1"/>
        <v>0</v>
      </c>
      <c r="J41" s="8"/>
    </row>
    <row r="42" spans="2:10" ht="15.6">
      <c r="B42" s="129"/>
      <c r="C42" s="19" t="s">
        <v>49</v>
      </c>
      <c r="D42" s="20" t="s">
        <v>50</v>
      </c>
      <c r="E42" s="21">
        <v>0.14599999999999999</v>
      </c>
      <c r="F42" s="85">
        <v>442.37699999999995</v>
      </c>
      <c r="G42" s="66">
        <v>0</v>
      </c>
      <c r="H42" s="29">
        <f t="shared" si="0"/>
        <v>0</v>
      </c>
      <c r="I42" s="30">
        <f t="shared" si="1"/>
        <v>0</v>
      </c>
      <c r="J42" s="8"/>
    </row>
    <row r="43" spans="2:10" ht="15.6">
      <c r="B43" s="129"/>
      <c r="C43" s="19" t="s">
        <v>51</v>
      </c>
      <c r="D43" s="20" t="s">
        <v>52</v>
      </c>
      <c r="E43" s="22">
        <v>7.0999999999999994E-2</v>
      </c>
      <c r="F43" s="85">
        <v>215.03819999999999</v>
      </c>
      <c r="G43" s="66">
        <v>0</v>
      </c>
      <c r="H43" s="29">
        <f t="shared" si="0"/>
        <v>0</v>
      </c>
      <c r="I43" s="30">
        <f t="shared" si="1"/>
        <v>0</v>
      </c>
      <c r="J43" s="8"/>
    </row>
    <row r="44" spans="2:10" ht="15.6">
      <c r="B44" s="129"/>
      <c r="C44" s="19" t="s">
        <v>53</v>
      </c>
      <c r="D44" s="20" t="s">
        <v>54</v>
      </c>
      <c r="E44" s="21">
        <v>9.6000000000000002E-2</v>
      </c>
      <c r="F44" s="85">
        <v>287.35979999999995</v>
      </c>
      <c r="G44" s="66">
        <v>0</v>
      </c>
      <c r="H44" s="29">
        <f t="shared" si="0"/>
        <v>0</v>
      </c>
      <c r="I44" s="30">
        <f t="shared" si="1"/>
        <v>0</v>
      </c>
      <c r="J44" s="8"/>
    </row>
    <row r="45" spans="2:10" ht="15.6">
      <c r="B45" s="129"/>
      <c r="C45" s="19" t="s">
        <v>55</v>
      </c>
      <c r="D45" s="20" t="s">
        <v>56</v>
      </c>
      <c r="E45" s="21">
        <v>0.379</v>
      </c>
      <c r="F45" s="85">
        <v>1146.3269999999998</v>
      </c>
      <c r="G45" s="66">
        <v>0</v>
      </c>
      <c r="H45" s="29">
        <f t="shared" si="0"/>
        <v>0</v>
      </c>
      <c r="I45" s="30">
        <f t="shared" si="1"/>
        <v>0</v>
      </c>
      <c r="J45" s="8"/>
    </row>
    <row r="46" spans="2:10" ht="15.6">
      <c r="B46" s="129"/>
      <c r="C46" s="19" t="s">
        <v>57</v>
      </c>
      <c r="D46" s="20" t="s">
        <v>58</v>
      </c>
      <c r="E46" s="22">
        <v>0.45500000000000002</v>
      </c>
      <c r="F46" s="85">
        <v>1375.4441999999999</v>
      </c>
      <c r="G46" s="66">
        <v>0</v>
      </c>
      <c r="H46" s="29">
        <f t="shared" si="0"/>
        <v>0</v>
      </c>
      <c r="I46" s="30">
        <f t="shared" si="1"/>
        <v>0</v>
      </c>
      <c r="J46" s="8"/>
    </row>
    <row r="47" spans="2:10" ht="15.6">
      <c r="B47" s="129"/>
      <c r="C47" s="19" t="s">
        <v>59</v>
      </c>
      <c r="D47" s="20" t="s">
        <v>60</v>
      </c>
      <c r="E47" s="22">
        <v>1.9E-2</v>
      </c>
      <c r="F47" s="85">
        <v>57.353400000000001</v>
      </c>
      <c r="G47" s="66">
        <v>0</v>
      </c>
      <c r="H47" s="29">
        <f t="shared" si="0"/>
        <v>0</v>
      </c>
      <c r="I47" s="30">
        <f t="shared" si="1"/>
        <v>0</v>
      </c>
      <c r="J47" s="8"/>
    </row>
    <row r="48" spans="2:10" ht="15.6">
      <c r="B48" s="129"/>
      <c r="C48" s="19" t="s">
        <v>61</v>
      </c>
      <c r="D48" s="20" t="s">
        <v>62</v>
      </c>
      <c r="E48" s="22">
        <v>1.9E-2</v>
      </c>
      <c r="F48" s="85">
        <v>57.353400000000001</v>
      </c>
      <c r="G48" s="66">
        <v>0</v>
      </c>
      <c r="H48" s="29">
        <f t="shared" si="0"/>
        <v>0</v>
      </c>
      <c r="I48" s="30">
        <f t="shared" si="1"/>
        <v>0</v>
      </c>
      <c r="J48" s="8"/>
    </row>
    <row r="49" spans="2:10" ht="15.6">
      <c r="B49" s="129"/>
      <c r="C49" s="19" t="s">
        <v>487</v>
      </c>
      <c r="D49" s="20" t="s">
        <v>505</v>
      </c>
      <c r="E49" s="22">
        <v>4.4999999999999998E-2</v>
      </c>
      <c r="F49" s="85">
        <v>136.04759999999999</v>
      </c>
      <c r="G49" s="66">
        <v>0</v>
      </c>
      <c r="H49" s="29">
        <f t="shared" ref="H49:H50" si="2">SUM(E49*G49)</f>
        <v>0</v>
      </c>
      <c r="I49" s="30">
        <f t="shared" ref="I49:I50" si="3">SUM(F49*G49)</f>
        <v>0</v>
      </c>
      <c r="J49" s="8"/>
    </row>
    <row r="50" spans="2:10" ht="15.6">
      <c r="B50" s="130"/>
      <c r="C50" s="19" t="s">
        <v>488</v>
      </c>
      <c r="D50" s="20" t="s">
        <v>506</v>
      </c>
      <c r="E50" s="22">
        <v>4.4999999999999998E-2</v>
      </c>
      <c r="F50" s="85">
        <v>136.04759999999999</v>
      </c>
      <c r="G50" s="66">
        <v>0</v>
      </c>
      <c r="H50" s="29">
        <f t="shared" si="2"/>
        <v>0</v>
      </c>
      <c r="I50" s="30">
        <f t="shared" si="3"/>
        <v>0</v>
      </c>
      <c r="J50" s="8"/>
    </row>
    <row r="51" spans="2:10" ht="15.6">
      <c r="B51" s="13" t="s">
        <v>7</v>
      </c>
      <c r="C51" s="13" t="s">
        <v>8</v>
      </c>
      <c r="D51" s="41" t="s">
        <v>9</v>
      </c>
      <c r="E51" s="14" t="s">
        <v>0</v>
      </c>
      <c r="F51" s="108" t="s">
        <v>10</v>
      </c>
      <c r="G51" s="15" t="s">
        <v>245</v>
      </c>
      <c r="H51" s="15" t="s">
        <v>246</v>
      </c>
      <c r="I51" s="15" t="s">
        <v>247</v>
      </c>
      <c r="J51" s="8"/>
    </row>
    <row r="52" spans="2:10" ht="15.6" customHeight="1">
      <c r="B52" s="157" t="s">
        <v>63</v>
      </c>
      <c r="C52" s="19" t="s">
        <v>64</v>
      </c>
      <c r="D52" s="20" t="s">
        <v>65</v>
      </c>
      <c r="E52" s="79">
        <v>6.2E-2</v>
      </c>
      <c r="F52" s="85">
        <v>186.58379999999997</v>
      </c>
      <c r="G52" s="66">
        <v>0</v>
      </c>
      <c r="H52" s="29">
        <f t="shared" si="0"/>
        <v>0</v>
      </c>
      <c r="I52" s="30">
        <f t="shared" si="1"/>
        <v>0</v>
      </c>
      <c r="J52" s="8"/>
    </row>
    <row r="53" spans="2:10" ht="15.6">
      <c r="B53" s="158"/>
      <c r="C53" s="19" t="s">
        <v>66</v>
      </c>
      <c r="D53" s="20" t="s">
        <v>67</v>
      </c>
      <c r="E53" s="79">
        <v>0.129</v>
      </c>
      <c r="F53" s="85">
        <v>390.21059999999994</v>
      </c>
      <c r="G53" s="66">
        <v>0</v>
      </c>
      <c r="H53" s="29">
        <f t="shared" si="0"/>
        <v>0</v>
      </c>
      <c r="I53" s="30">
        <f t="shared" si="1"/>
        <v>0</v>
      </c>
      <c r="J53" s="8"/>
    </row>
    <row r="54" spans="2:10" ht="15.6">
      <c r="B54" s="159"/>
      <c r="C54" s="19" t="s">
        <v>68</v>
      </c>
      <c r="D54" s="20" t="s">
        <v>69</v>
      </c>
      <c r="E54" s="79">
        <v>0.13300000000000001</v>
      </c>
      <c r="F54" s="85">
        <v>403.6968</v>
      </c>
      <c r="G54" s="66">
        <v>0</v>
      </c>
      <c r="H54" s="29">
        <f t="shared" si="0"/>
        <v>0</v>
      </c>
      <c r="I54" s="30">
        <f t="shared" si="1"/>
        <v>0</v>
      </c>
      <c r="J54" s="8"/>
    </row>
    <row r="55" spans="2:10" ht="15.6">
      <c r="B55" s="13" t="s">
        <v>7</v>
      </c>
      <c r="C55" s="13" t="s">
        <v>8</v>
      </c>
      <c r="D55" s="41" t="s">
        <v>9</v>
      </c>
      <c r="E55" s="14" t="s">
        <v>0</v>
      </c>
      <c r="F55" s="108" t="s">
        <v>10</v>
      </c>
      <c r="G55" s="15" t="s">
        <v>245</v>
      </c>
      <c r="H55" s="15" t="s">
        <v>246</v>
      </c>
      <c r="I55" s="15" t="s">
        <v>247</v>
      </c>
      <c r="J55" s="8"/>
    </row>
    <row r="56" spans="2:10" ht="15.6" customHeight="1">
      <c r="B56" s="128" t="s">
        <v>70</v>
      </c>
      <c r="C56" s="19" t="s">
        <v>71</v>
      </c>
      <c r="D56" s="20" t="s">
        <v>72</v>
      </c>
      <c r="E56" s="21">
        <v>7.1999999999999995E-2</v>
      </c>
      <c r="F56" s="85">
        <v>216.22379999999995</v>
      </c>
      <c r="G56" s="66">
        <v>0</v>
      </c>
      <c r="H56" s="29">
        <f t="shared" si="0"/>
        <v>0</v>
      </c>
      <c r="I56" s="30">
        <f t="shared" si="1"/>
        <v>0</v>
      </c>
      <c r="J56" s="8"/>
    </row>
    <row r="57" spans="2:10" ht="15.6">
      <c r="B57" s="129"/>
      <c r="C57" s="19" t="s">
        <v>73</v>
      </c>
      <c r="D57" s="20" t="s">
        <v>74</v>
      </c>
      <c r="E57" s="21">
        <v>7.1999999999999995E-2</v>
      </c>
      <c r="F57" s="85">
        <v>216.22379999999995</v>
      </c>
      <c r="G57" s="66">
        <v>0</v>
      </c>
      <c r="H57" s="29">
        <f t="shared" si="0"/>
        <v>0</v>
      </c>
      <c r="I57" s="30">
        <f t="shared" si="1"/>
        <v>0</v>
      </c>
      <c r="J57" s="8"/>
    </row>
    <row r="58" spans="2:10" ht="15.6">
      <c r="B58" s="129"/>
      <c r="C58" s="19" t="s">
        <v>75</v>
      </c>
      <c r="D58" s="20" t="s">
        <v>76</v>
      </c>
      <c r="E58" s="21">
        <v>6.9000000000000006E-2</v>
      </c>
      <c r="F58" s="85">
        <v>208.96199999999996</v>
      </c>
      <c r="G58" s="66">
        <v>0</v>
      </c>
      <c r="H58" s="29">
        <f t="shared" si="0"/>
        <v>0</v>
      </c>
      <c r="I58" s="30">
        <f t="shared" si="1"/>
        <v>0</v>
      </c>
      <c r="J58" s="8"/>
    </row>
    <row r="59" spans="2:10" ht="15.6">
      <c r="B59" s="129"/>
      <c r="C59" s="19" t="s">
        <v>77</v>
      </c>
      <c r="D59" s="20" t="s">
        <v>78</v>
      </c>
      <c r="E59" s="21">
        <v>0.12</v>
      </c>
      <c r="F59" s="85">
        <v>363.23819999999995</v>
      </c>
      <c r="G59" s="66">
        <v>0</v>
      </c>
      <c r="H59" s="29">
        <f t="shared" si="0"/>
        <v>0</v>
      </c>
      <c r="I59" s="30">
        <f t="shared" si="1"/>
        <v>0</v>
      </c>
      <c r="J59" s="8"/>
    </row>
    <row r="60" spans="2:10" ht="15.6">
      <c r="B60" s="129"/>
      <c r="C60" s="19" t="s">
        <v>79</v>
      </c>
      <c r="D60" s="20" t="s">
        <v>80</v>
      </c>
      <c r="E60" s="21">
        <v>7.3999999999999996E-2</v>
      </c>
      <c r="F60" s="85">
        <v>222.44819999999999</v>
      </c>
      <c r="G60" s="66">
        <v>0</v>
      </c>
      <c r="H60" s="29">
        <f t="shared" si="0"/>
        <v>0</v>
      </c>
      <c r="I60" s="30">
        <f t="shared" si="1"/>
        <v>0</v>
      </c>
      <c r="J60" s="8"/>
    </row>
    <row r="61" spans="2:10" ht="15.6">
      <c r="B61" s="129"/>
      <c r="C61" s="19" t="s">
        <v>81</v>
      </c>
      <c r="D61" s="20" t="s">
        <v>82</v>
      </c>
      <c r="E61" s="21">
        <v>5.1999999999999998E-2</v>
      </c>
      <c r="F61" s="85">
        <v>155.75819999999999</v>
      </c>
      <c r="G61" s="66">
        <v>0</v>
      </c>
      <c r="H61" s="29">
        <f t="shared" si="0"/>
        <v>0</v>
      </c>
      <c r="I61" s="30">
        <f t="shared" si="1"/>
        <v>0</v>
      </c>
      <c r="J61" s="8"/>
    </row>
    <row r="62" spans="2:10" ht="15.6">
      <c r="B62" s="129"/>
      <c r="C62" s="19" t="s">
        <v>83</v>
      </c>
      <c r="D62" s="20" t="s">
        <v>84</v>
      </c>
      <c r="E62" s="21">
        <v>0.122</v>
      </c>
      <c r="F62" s="85">
        <v>370.79639999999995</v>
      </c>
      <c r="G62" s="66">
        <v>0</v>
      </c>
      <c r="H62" s="29">
        <f t="shared" si="0"/>
        <v>0</v>
      </c>
      <c r="I62" s="30">
        <f t="shared" si="1"/>
        <v>0</v>
      </c>
      <c r="J62" s="8"/>
    </row>
    <row r="63" spans="2:10" ht="15.6">
      <c r="B63" s="129"/>
      <c r="C63" s="19" t="s">
        <v>85</v>
      </c>
      <c r="D63" s="20" t="s">
        <v>86</v>
      </c>
      <c r="E63" s="21">
        <v>0.122</v>
      </c>
      <c r="F63" s="85">
        <v>370.79639999999995</v>
      </c>
      <c r="G63" s="66">
        <v>0</v>
      </c>
      <c r="H63" s="29">
        <f t="shared" si="0"/>
        <v>0</v>
      </c>
      <c r="I63" s="30">
        <f t="shared" si="1"/>
        <v>0</v>
      </c>
      <c r="J63" s="8"/>
    </row>
    <row r="64" spans="2:10" ht="15.6">
      <c r="B64" s="129"/>
      <c r="C64" s="19" t="s">
        <v>87</v>
      </c>
      <c r="D64" s="20" t="s">
        <v>88</v>
      </c>
      <c r="E64" s="21">
        <v>6.2E-2</v>
      </c>
      <c r="F64" s="85">
        <v>188.0658</v>
      </c>
      <c r="G64" s="66">
        <v>0</v>
      </c>
      <c r="H64" s="29">
        <f t="shared" si="0"/>
        <v>0</v>
      </c>
      <c r="I64" s="30">
        <f t="shared" si="1"/>
        <v>0</v>
      </c>
      <c r="J64" s="8"/>
    </row>
    <row r="65" spans="2:10" ht="15.6">
      <c r="B65" s="129"/>
      <c r="C65" s="19" t="s">
        <v>89</v>
      </c>
      <c r="D65" s="20" t="s">
        <v>90</v>
      </c>
      <c r="E65" s="21">
        <v>9.8000000000000004E-2</v>
      </c>
      <c r="F65" s="85">
        <v>295.9554</v>
      </c>
      <c r="G65" s="66">
        <v>0</v>
      </c>
      <c r="H65" s="29">
        <f t="shared" si="0"/>
        <v>0</v>
      </c>
      <c r="I65" s="30">
        <f t="shared" si="1"/>
        <v>0</v>
      </c>
      <c r="J65" s="8"/>
    </row>
    <row r="66" spans="2:10" ht="15.6">
      <c r="B66" s="129"/>
      <c r="C66" s="19" t="s">
        <v>91</v>
      </c>
      <c r="D66" s="20" t="s">
        <v>92</v>
      </c>
      <c r="E66" s="21">
        <v>0.107</v>
      </c>
      <c r="F66" s="85">
        <v>323.07600000000002</v>
      </c>
      <c r="G66" s="66">
        <v>0</v>
      </c>
      <c r="H66" s="29">
        <f t="shared" si="0"/>
        <v>0</v>
      </c>
      <c r="I66" s="30">
        <f t="shared" si="1"/>
        <v>0</v>
      </c>
      <c r="J66" s="8"/>
    </row>
    <row r="67" spans="2:10" ht="15.6">
      <c r="B67" s="129"/>
      <c r="C67" s="19" t="s">
        <v>93</v>
      </c>
      <c r="D67" s="20" t="s">
        <v>94</v>
      </c>
      <c r="E67" s="22">
        <v>0.11799999999999999</v>
      </c>
      <c r="F67" s="85">
        <v>357.60659999999996</v>
      </c>
      <c r="G67" s="66">
        <v>0</v>
      </c>
      <c r="H67" s="29">
        <f t="shared" si="0"/>
        <v>0</v>
      </c>
      <c r="I67" s="30">
        <f t="shared" si="1"/>
        <v>0</v>
      </c>
      <c r="J67" s="8"/>
    </row>
    <row r="68" spans="2:10" ht="15.6">
      <c r="B68" s="129"/>
      <c r="C68" s="19" t="s">
        <v>95</v>
      </c>
      <c r="D68" s="20" t="s">
        <v>96</v>
      </c>
      <c r="E68" s="21">
        <v>0.106</v>
      </c>
      <c r="F68" s="85">
        <v>316.85159999999996</v>
      </c>
      <c r="G68" s="66">
        <v>0</v>
      </c>
      <c r="H68" s="29">
        <f t="shared" si="0"/>
        <v>0</v>
      </c>
      <c r="I68" s="30">
        <f t="shared" si="1"/>
        <v>0</v>
      </c>
      <c r="J68" s="8"/>
    </row>
    <row r="69" spans="2:10" ht="15.6">
      <c r="B69" s="129"/>
      <c r="C69" s="19" t="s">
        <v>97</v>
      </c>
      <c r="D69" s="20" t="s">
        <v>98</v>
      </c>
      <c r="E69" s="21">
        <v>0.13600000000000001</v>
      </c>
      <c r="F69" s="85">
        <v>408.43919999999991</v>
      </c>
      <c r="G69" s="66">
        <v>0</v>
      </c>
      <c r="H69" s="29">
        <f t="shared" si="0"/>
        <v>0</v>
      </c>
      <c r="I69" s="30">
        <f t="shared" si="1"/>
        <v>0</v>
      </c>
      <c r="J69" s="8"/>
    </row>
    <row r="70" spans="2:10" ht="15.6">
      <c r="B70" s="129"/>
      <c r="C70" s="19" t="s">
        <v>99</v>
      </c>
      <c r="D70" s="20" t="s">
        <v>100</v>
      </c>
      <c r="E70" s="21">
        <v>0.19</v>
      </c>
      <c r="F70" s="85">
        <v>538.26239999999996</v>
      </c>
      <c r="G70" s="66">
        <v>0</v>
      </c>
      <c r="H70" s="29">
        <f t="shared" si="0"/>
        <v>0</v>
      </c>
      <c r="I70" s="30">
        <f t="shared" si="1"/>
        <v>0</v>
      </c>
      <c r="J70" s="8"/>
    </row>
    <row r="71" spans="2:10" ht="15.6">
      <c r="B71" s="129"/>
      <c r="C71" s="19" t="s">
        <v>101</v>
      </c>
      <c r="D71" s="20" t="s">
        <v>102</v>
      </c>
      <c r="E71" s="21">
        <v>0.13300000000000001</v>
      </c>
      <c r="F71" s="85">
        <v>401.62199999999996</v>
      </c>
      <c r="G71" s="66">
        <v>0</v>
      </c>
      <c r="H71" s="29">
        <f t="shared" si="0"/>
        <v>0</v>
      </c>
      <c r="I71" s="30">
        <f t="shared" si="1"/>
        <v>0</v>
      </c>
      <c r="J71" s="8"/>
    </row>
    <row r="72" spans="2:10" ht="15.6">
      <c r="B72" s="129"/>
      <c r="C72" s="19" t="s">
        <v>103</v>
      </c>
      <c r="D72" s="20" t="s">
        <v>104</v>
      </c>
      <c r="E72" s="21">
        <v>0.06</v>
      </c>
      <c r="F72" s="85">
        <v>181.39679999999998</v>
      </c>
      <c r="G72" s="66">
        <v>0</v>
      </c>
      <c r="H72" s="29">
        <f t="shared" si="0"/>
        <v>0</v>
      </c>
      <c r="I72" s="30">
        <f t="shared" si="1"/>
        <v>0</v>
      </c>
      <c r="J72" s="8"/>
    </row>
    <row r="73" spans="2:10" ht="15.6">
      <c r="B73" s="129"/>
      <c r="C73" s="19" t="s">
        <v>105</v>
      </c>
      <c r="D73" s="20" t="s">
        <v>106</v>
      </c>
      <c r="E73" s="21">
        <v>9.2999999999999999E-2</v>
      </c>
      <c r="F73" s="85">
        <v>281.13539999999995</v>
      </c>
      <c r="G73" s="66">
        <v>0</v>
      </c>
      <c r="H73" s="29">
        <f t="shared" si="0"/>
        <v>0</v>
      </c>
      <c r="I73" s="30">
        <f t="shared" si="1"/>
        <v>0</v>
      </c>
      <c r="J73" s="8"/>
    </row>
    <row r="74" spans="2:10" ht="15.6">
      <c r="B74" s="129"/>
      <c r="C74" s="19" t="s">
        <v>107</v>
      </c>
      <c r="D74" s="20" t="s">
        <v>242</v>
      </c>
      <c r="E74" s="21">
        <v>0.12</v>
      </c>
      <c r="F74" s="85">
        <v>363.09</v>
      </c>
      <c r="G74" s="66">
        <v>0</v>
      </c>
      <c r="H74" s="29">
        <f t="shared" si="0"/>
        <v>0</v>
      </c>
      <c r="I74" s="30">
        <f t="shared" si="1"/>
        <v>0</v>
      </c>
      <c r="J74" s="8"/>
    </row>
    <row r="75" spans="2:10" ht="15.6">
      <c r="B75" s="129"/>
      <c r="C75" s="19" t="s">
        <v>108</v>
      </c>
      <c r="D75" s="20" t="s">
        <v>243</v>
      </c>
      <c r="E75" s="21">
        <v>0.127</v>
      </c>
      <c r="F75" s="85">
        <v>384.28259999999995</v>
      </c>
      <c r="G75" s="66">
        <v>0</v>
      </c>
      <c r="H75" s="29">
        <f t="shared" si="0"/>
        <v>0</v>
      </c>
      <c r="I75" s="30">
        <f t="shared" si="1"/>
        <v>0</v>
      </c>
      <c r="J75" s="8"/>
    </row>
    <row r="76" spans="2:10" ht="15.6">
      <c r="B76" s="129"/>
      <c r="C76" s="19" t="s">
        <v>109</v>
      </c>
      <c r="D76" s="20" t="s">
        <v>244</v>
      </c>
      <c r="E76" s="21">
        <v>0.12</v>
      </c>
      <c r="F76" s="85">
        <v>362.6454</v>
      </c>
      <c r="G76" s="66">
        <v>0</v>
      </c>
      <c r="H76" s="29">
        <f t="shared" si="0"/>
        <v>0</v>
      </c>
      <c r="I76" s="30">
        <f t="shared" si="1"/>
        <v>0</v>
      </c>
      <c r="J76" s="8"/>
    </row>
    <row r="77" spans="2:10" ht="15.6">
      <c r="B77" s="129"/>
      <c r="C77" s="23" t="s">
        <v>110</v>
      </c>
      <c r="D77" s="24" t="s">
        <v>111</v>
      </c>
      <c r="E77" s="25">
        <v>0.08</v>
      </c>
      <c r="F77" s="85">
        <v>242.01059999999993</v>
      </c>
      <c r="G77" s="66">
        <v>0</v>
      </c>
      <c r="H77" s="29">
        <f t="shared" si="0"/>
        <v>0</v>
      </c>
      <c r="I77" s="30">
        <f t="shared" si="1"/>
        <v>0</v>
      </c>
      <c r="J77" s="8"/>
    </row>
    <row r="78" spans="2:10" ht="15.6">
      <c r="B78" s="130"/>
      <c r="C78" s="19" t="s">
        <v>112</v>
      </c>
      <c r="D78" s="20" t="s">
        <v>113</v>
      </c>
      <c r="E78" s="18">
        <v>0.30299999999999999</v>
      </c>
      <c r="F78" s="85">
        <v>915.57959999999991</v>
      </c>
      <c r="G78" s="66">
        <v>0</v>
      </c>
      <c r="H78" s="29">
        <f t="shared" si="0"/>
        <v>0</v>
      </c>
      <c r="I78" s="30">
        <f t="shared" si="1"/>
        <v>0</v>
      </c>
      <c r="J78" s="8"/>
    </row>
    <row r="79" spans="2:10" ht="15.6">
      <c r="B79" s="13" t="s">
        <v>7</v>
      </c>
      <c r="C79" s="13" t="s">
        <v>8</v>
      </c>
      <c r="D79" s="41" t="s">
        <v>9</v>
      </c>
      <c r="E79" s="14" t="s">
        <v>0</v>
      </c>
      <c r="F79" s="108" t="s">
        <v>10</v>
      </c>
      <c r="G79" s="15" t="s">
        <v>245</v>
      </c>
      <c r="H79" s="15" t="s">
        <v>246</v>
      </c>
      <c r="I79" s="15" t="s">
        <v>247</v>
      </c>
      <c r="J79" s="8"/>
    </row>
    <row r="80" spans="2:10" ht="15.6" customHeight="1">
      <c r="B80" s="128" t="s">
        <v>114</v>
      </c>
      <c r="C80" s="19" t="s">
        <v>115</v>
      </c>
      <c r="D80" s="20" t="s">
        <v>116</v>
      </c>
      <c r="E80" s="78">
        <v>0.122</v>
      </c>
      <c r="F80" s="85">
        <v>370.79639999999995</v>
      </c>
      <c r="G80" s="66">
        <v>0</v>
      </c>
      <c r="H80" s="29">
        <f t="shared" si="0"/>
        <v>0</v>
      </c>
      <c r="I80" s="30">
        <f t="shared" si="1"/>
        <v>0</v>
      </c>
      <c r="J80" s="8"/>
    </row>
    <row r="81" spans="2:10" ht="15.6" customHeight="1">
      <c r="B81" s="129"/>
      <c r="C81" s="19" t="s">
        <v>489</v>
      </c>
      <c r="D81" s="20" t="s">
        <v>490</v>
      </c>
      <c r="E81" s="78">
        <v>1.4999999999999999E-2</v>
      </c>
      <c r="F81" s="85">
        <v>40.46</v>
      </c>
      <c r="G81" s="66">
        <v>0</v>
      </c>
      <c r="H81" s="29">
        <f t="shared" ref="H81:H91" si="4">SUM(E81*G81)</f>
        <v>0</v>
      </c>
      <c r="I81" s="30">
        <f t="shared" ref="I81:I91" si="5">SUM(F81*G81)</f>
        <v>0</v>
      </c>
      <c r="J81" s="8"/>
    </row>
    <row r="82" spans="2:10" ht="15.6">
      <c r="B82" s="129"/>
      <c r="C82" s="19" t="s">
        <v>117</v>
      </c>
      <c r="D82" s="20" t="s">
        <v>118</v>
      </c>
      <c r="E82" s="78">
        <v>0.16700000000000001</v>
      </c>
      <c r="F82" s="85">
        <v>505.21380000000005</v>
      </c>
      <c r="G82" s="66">
        <v>0</v>
      </c>
      <c r="H82" s="29">
        <f t="shared" si="4"/>
        <v>0</v>
      </c>
      <c r="I82" s="30">
        <f t="shared" si="5"/>
        <v>0</v>
      </c>
      <c r="J82" s="8"/>
    </row>
    <row r="83" spans="2:10" ht="15.6">
      <c r="B83" s="129"/>
      <c r="C83" s="26">
        <v>463</v>
      </c>
      <c r="D83" s="27" t="s">
        <v>119</v>
      </c>
      <c r="E83" s="26">
        <v>0.114</v>
      </c>
      <c r="F83" s="85">
        <v>345.00959999999998</v>
      </c>
      <c r="G83" s="66">
        <v>0</v>
      </c>
      <c r="H83" s="29">
        <f t="shared" si="4"/>
        <v>0</v>
      </c>
      <c r="I83" s="30">
        <f t="shared" si="5"/>
        <v>0</v>
      </c>
      <c r="J83" s="8"/>
    </row>
    <row r="84" spans="2:10" ht="15.6">
      <c r="B84" s="129"/>
      <c r="C84" s="26">
        <v>464</v>
      </c>
      <c r="D84" s="27" t="s">
        <v>120</v>
      </c>
      <c r="E84" s="26">
        <v>0.115</v>
      </c>
      <c r="F84" s="85">
        <v>347.97359999999998</v>
      </c>
      <c r="G84" s="66">
        <v>0</v>
      </c>
      <c r="H84" s="29">
        <f t="shared" si="4"/>
        <v>0</v>
      </c>
      <c r="I84" s="30">
        <f t="shared" si="5"/>
        <v>0</v>
      </c>
      <c r="J84" s="8"/>
    </row>
    <row r="85" spans="2:10" ht="15.6">
      <c r="B85" s="129"/>
      <c r="C85" s="26">
        <v>465</v>
      </c>
      <c r="D85" s="27" t="s">
        <v>494</v>
      </c>
      <c r="E85" s="28">
        <v>0.2</v>
      </c>
      <c r="F85" s="85">
        <v>605.1</v>
      </c>
      <c r="G85" s="66">
        <v>0</v>
      </c>
      <c r="H85" s="29">
        <f t="shared" si="4"/>
        <v>0</v>
      </c>
      <c r="I85" s="30">
        <f t="shared" si="5"/>
        <v>0</v>
      </c>
      <c r="J85" s="8"/>
    </row>
    <row r="86" spans="2:10" ht="15.6">
      <c r="B86" s="129"/>
      <c r="C86" s="26">
        <v>466</v>
      </c>
      <c r="D86" s="27" t="s">
        <v>495</v>
      </c>
      <c r="E86" s="28">
        <v>0.2</v>
      </c>
      <c r="F86" s="85">
        <v>605.1</v>
      </c>
      <c r="G86" s="66">
        <v>0</v>
      </c>
      <c r="H86" s="29">
        <f t="shared" si="4"/>
        <v>0</v>
      </c>
      <c r="I86" s="30">
        <f t="shared" si="5"/>
        <v>0</v>
      </c>
      <c r="J86" s="8"/>
    </row>
    <row r="87" spans="2:10" ht="15.6">
      <c r="B87" s="129"/>
      <c r="C87" s="9">
        <v>470</v>
      </c>
      <c r="D87" s="10" t="s">
        <v>121</v>
      </c>
      <c r="E87" s="9">
        <v>0.122</v>
      </c>
      <c r="F87" s="85">
        <v>369.01799999999997</v>
      </c>
      <c r="G87" s="66">
        <v>0</v>
      </c>
      <c r="H87" s="29">
        <f t="shared" si="4"/>
        <v>0</v>
      </c>
      <c r="I87" s="30">
        <f t="shared" si="5"/>
        <v>0</v>
      </c>
      <c r="J87" s="8"/>
    </row>
    <row r="88" spans="2:10" ht="15.6">
      <c r="B88" s="129"/>
      <c r="C88" s="9">
        <v>471</v>
      </c>
      <c r="D88" s="10" t="s">
        <v>122</v>
      </c>
      <c r="E88" s="9">
        <v>0.122</v>
      </c>
      <c r="F88" s="85">
        <v>369.01799999999997</v>
      </c>
      <c r="G88" s="66">
        <v>0</v>
      </c>
      <c r="H88" s="29">
        <f t="shared" si="4"/>
        <v>0</v>
      </c>
      <c r="I88" s="30">
        <f t="shared" si="5"/>
        <v>0</v>
      </c>
      <c r="J88" s="8"/>
    </row>
    <row r="89" spans="2:10" ht="15.6">
      <c r="B89" s="129"/>
      <c r="C89" s="9">
        <v>518</v>
      </c>
      <c r="D89" s="27" t="s">
        <v>493</v>
      </c>
      <c r="E89" s="98">
        <v>0.02</v>
      </c>
      <c r="F89" s="85">
        <v>60.465599999999995</v>
      </c>
      <c r="G89" s="66">
        <v>0</v>
      </c>
      <c r="H89" s="29">
        <f t="shared" si="4"/>
        <v>0</v>
      </c>
      <c r="I89" s="30">
        <f t="shared" si="5"/>
        <v>0</v>
      </c>
      <c r="J89" s="8"/>
    </row>
    <row r="90" spans="2:10" ht="15.6">
      <c r="B90" s="129"/>
      <c r="C90" s="9">
        <v>519</v>
      </c>
      <c r="D90" s="27" t="s">
        <v>492</v>
      </c>
      <c r="E90" s="98">
        <v>0.02</v>
      </c>
      <c r="F90" s="85">
        <v>60.465599999999995</v>
      </c>
      <c r="G90" s="66">
        <v>0</v>
      </c>
      <c r="H90" s="29">
        <f t="shared" si="4"/>
        <v>0</v>
      </c>
      <c r="I90" s="30">
        <f t="shared" si="5"/>
        <v>0</v>
      </c>
      <c r="J90" s="8"/>
    </row>
    <row r="91" spans="2:10" ht="15.6">
      <c r="B91" s="130"/>
      <c r="C91" s="9">
        <v>520</v>
      </c>
      <c r="D91" s="20" t="s">
        <v>491</v>
      </c>
      <c r="E91" s="9">
        <v>2.1000000000000001E-2</v>
      </c>
      <c r="F91" s="85">
        <v>63.281399999999984</v>
      </c>
      <c r="G91" s="66">
        <v>0</v>
      </c>
      <c r="H91" s="29">
        <f t="shared" si="4"/>
        <v>0</v>
      </c>
      <c r="I91" s="30">
        <f t="shared" si="5"/>
        <v>0</v>
      </c>
      <c r="J91" s="8"/>
    </row>
    <row r="92" spans="2:10" ht="15.6">
      <c r="B92" s="13" t="s">
        <v>7</v>
      </c>
      <c r="C92" s="13" t="s">
        <v>8</v>
      </c>
      <c r="D92" s="41" t="s">
        <v>9</v>
      </c>
      <c r="E92" s="14" t="s">
        <v>0</v>
      </c>
      <c r="F92" s="108" t="s">
        <v>10</v>
      </c>
      <c r="G92" s="15" t="s">
        <v>245</v>
      </c>
      <c r="H92" s="15" t="s">
        <v>246</v>
      </c>
      <c r="I92" s="15" t="s">
        <v>247</v>
      </c>
      <c r="J92" s="8"/>
    </row>
    <row r="93" spans="2:10" ht="15.6">
      <c r="B93" s="128" t="s">
        <v>123</v>
      </c>
      <c r="C93" s="19" t="s">
        <v>124</v>
      </c>
      <c r="D93" s="20" t="s">
        <v>125</v>
      </c>
      <c r="E93" s="21">
        <v>7.9000000000000001E-2</v>
      </c>
      <c r="F93" s="85">
        <v>239.9358</v>
      </c>
      <c r="G93" s="66">
        <v>0</v>
      </c>
      <c r="H93" s="29">
        <f t="shared" ref="H93:H165" si="6">SUM(E93*G93)</f>
        <v>0</v>
      </c>
      <c r="I93" s="30">
        <f t="shared" ref="I93:I163" si="7">SUM(F93*G93)</f>
        <v>0</v>
      </c>
      <c r="J93" s="8"/>
    </row>
    <row r="94" spans="2:10" ht="15.6">
      <c r="B94" s="129"/>
      <c r="C94" s="19" t="s">
        <v>126</v>
      </c>
      <c r="D94" s="20" t="s">
        <v>127</v>
      </c>
      <c r="E94" s="21">
        <v>0.08</v>
      </c>
      <c r="F94" s="85">
        <v>242.01059999999993</v>
      </c>
      <c r="G94" s="66">
        <v>0</v>
      </c>
      <c r="H94" s="29">
        <f t="shared" si="6"/>
        <v>0</v>
      </c>
      <c r="I94" s="30">
        <f t="shared" si="7"/>
        <v>0</v>
      </c>
      <c r="J94" s="8"/>
    </row>
    <row r="95" spans="2:10" ht="15.6">
      <c r="B95" s="129"/>
      <c r="C95" s="19" t="s">
        <v>128</v>
      </c>
      <c r="D95" s="20" t="s">
        <v>129</v>
      </c>
      <c r="E95" s="21">
        <v>0.32900000000000001</v>
      </c>
      <c r="F95" s="85">
        <v>1000.0536</v>
      </c>
      <c r="G95" s="66">
        <v>0</v>
      </c>
      <c r="H95" s="29">
        <f t="shared" si="6"/>
        <v>0</v>
      </c>
      <c r="I95" s="30">
        <f t="shared" si="7"/>
        <v>0</v>
      </c>
      <c r="J95" s="8"/>
    </row>
    <row r="96" spans="2:10" ht="15.6">
      <c r="B96" s="129"/>
      <c r="C96" s="19" t="s">
        <v>130</v>
      </c>
      <c r="D96" s="20" t="s">
        <v>131</v>
      </c>
      <c r="E96" s="21">
        <v>0.109</v>
      </c>
      <c r="F96" s="85">
        <v>331.52339999999998</v>
      </c>
      <c r="G96" s="66">
        <v>0</v>
      </c>
      <c r="H96" s="29">
        <f t="shared" si="6"/>
        <v>0</v>
      </c>
      <c r="I96" s="30">
        <f t="shared" si="7"/>
        <v>0</v>
      </c>
      <c r="J96" s="8"/>
    </row>
    <row r="97" spans="2:10" ht="15.6">
      <c r="B97" s="129"/>
      <c r="C97" s="19" t="s">
        <v>132</v>
      </c>
      <c r="D97" s="20" t="s">
        <v>133</v>
      </c>
      <c r="E97" s="21">
        <v>0.14599999999999999</v>
      </c>
      <c r="F97" s="85">
        <v>442.08059999999995</v>
      </c>
      <c r="G97" s="66">
        <v>0</v>
      </c>
      <c r="H97" s="29">
        <f t="shared" si="6"/>
        <v>0</v>
      </c>
      <c r="I97" s="30">
        <f t="shared" si="7"/>
        <v>0</v>
      </c>
      <c r="J97" s="8"/>
    </row>
    <row r="98" spans="2:10" ht="15.6">
      <c r="B98" s="129"/>
      <c r="C98" s="19" t="s">
        <v>134</v>
      </c>
      <c r="D98" s="20" t="s">
        <v>135</v>
      </c>
      <c r="E98" s="21">
        <v>7.4999999999999997E-2</v>
      </c>
      <c r="F98" s="85">
        <v>226.44959999999998</v>
      </c>
      <c r="G98" s="66">
        <v>0</v>
      </c>
      <c r="H98" s="29">
        <f t="shared" si="6"/>
        <v>0</v>
      </c>
      <c r="I98" s="30">
        <f t="shared" si="7"/>
        <v>0</v>
      </c>
      <c r="J98" s="8"/>
    </row>
    <row r="99" spans="2:10" ht="15.6">
      <c r="B99" s="129"/>
      <c r="C99" s="19" t="s">
        <v>136</v>
      </c>
      <c r="D99" s="20" t="s">
        <v>137</v>
      </c>
      <c r="E99" s="21">
        <v>0.06</v>
      </c>
      <c r="F99" s="85">
        <v>181.98959999999997</v>
      </c>
      <c r="G99" s="66">
        <v>0</v>
      </c>
      <c r="H99" s="29">
        <f t="shared" si="6"/>
        <v>0</v>
      </c>
      <c r="I99" s="30">
        <f t="shared" si="7"/>
        <v>0</v>
      </c>
      <c r="J99" s="8"/>
    </row>
    <row r="100" spans="2:10" ht="15.6">
      <c r="B100" s="129"/>
      <c r="C100" s="19" t="s">
        <v>138</v>
      </c>
      <c r="D100" s="20" t="s">
        <v>139</v>
      </c>
      <c r="E100" s="21">
        <v>0.06</v>
      </c>
      <c r="F100" s="85">
        <v>181.98959999999997</v>
      </c>
      <c r="G100" s="66">
        <v>0</v>
      </c>
      <c r="H100" s="29">
        <f t="shared" si="6"/>
        <v>0</v>
      </c>
      <c r="I100" s="30">
        <f t="shared" si="7"/>
        <v>0</v>
      </c>
      <c r="J100" s="8"/>
    </row>
    <row r="101" spans="2:10" ht="15.6">
      <c r="B101" s="129"/>
      <c r="C101" s="19" t="s">
        <v>140</v>
      </c>
      <c r="D101" s="20" t="s">
        <v>141</v>
      </c>
      <c r="E101" s="21">
        <v>0.06</v>
      </c>
      <c r="F101" s="85">
        <v>181.98959999999997</v>
      </c>
      <c r="G101" s="66">
        <v>0</v>
      </c>
      <c r="H101" s="29">
        <f t="shared" si="6"/>
        <v>0</v>
      </c>
      <c r="I101" s="30">
        <f t="shared" si="7"/>
        <v>0</v>
      </c>
      <c r="J101" s="8"/>
    </row>
    <row r="102" spans="2:10" ht="15.6">
      <c r="B102" s="129"/>
      <c r="C102" s="19" t="s">
        <v>142</v>
      </c>
      <c r="D102" s="20" t="s">
        <v>143</v>
      </c>
      <c r="E102" s="21">
        <v>0.06</v>
      </c>
      <c r="F102" s="85">
        <v>181.98959999999997</v>
      </c>
      <c r="G102" s="66">
        <v>0</v>
      </c>
      <c r="H102" s="29">
        <f t="shared" si="6"/>
        <v>0</v>
      </c>
      <c r="I102" s="30">
        <f t="shared" si="7"/>
        <v>0</v>
      </c>
      <c r="J102" s="8"/>
    </row>
    <row r="103" spans="2:10" ht="15.6">
      <c r="B103" s="129"/>
      <c r="C103" s="19" t="s">
        <v>144</v>
      </c>
      <c r="D103" s="20" t="s">
        <v>145</v>
      </c>
      <c r="E103" s="21">
        <v>0.129</v>
      </c>
      <c r="F103" s="85">
        <v>390.21059999999994</v>
      </c>
      <c r="G103" s="66">
        <v>0</v>
      </c>
      <c r="H103" s="29">
        <f t="shared" si="6"/>
        <v>0</v>
      </c>
      <c r="I103" s="30">
        <f t="shared" si="7"/>
        <v>0</v>
      </c>
      <c r="J103" s="8"/>
    </row>
    <row r="104" spans="2:10" ht="15.6">
      <c r="B104" s="129"/>
      <c r="C104" s="19" t="s">
        <v>146</v>
      </c>
      <c r="D104" s="20" t="s">
        <v>147</v>
      </c>
      <c r="E104" s="21">
        <v>0.13300000000000001</v>
      </c>
      <c r="F104" s="85">
        <v>403.6968</v>
      </c>
      <c r="G104" s="66">
        <v>0</v>
      </c>
      <c r="H104" s="29">
        <f t="shared" si="6"/>
        <v>0</v>
      </c>
      <c r="I104" s="30">
        <f t="shared" si="7"/>
        <v>0</v>
      </c>
      <c r="J104" s="8"/>
    </row>
    <row r="105" spans="2:10" ht="15.6">
      <c r="B105" s="129"/>
      <c r="C105" s="19" t="s">
        <v>148</v>
      </c>
      <c r="D105" s="20" t="s">
        <v>149</v>
      </c>
      <c r="E105" s="22">
        <v>0.06</v>
      </c>
      <c r="F105" s="85">
        <v>181.98959999999997</v>
      </c>
      <c r="G105" s="66">
        <v>0</v>
      </c>
      <c r="H105" s="29">
        <f t="shared" si="6"/>
        <v>0</v>
      </c>
      <c r="I105" s="30">
        <f t="shared" si="7"/>
        <v>0</v>
      </c>
      <c r="J105" s="8"/>
    </row>
    <row r="106" spans="2:10" ht="15.6">
      <c r="B106" s="129"/>
      <c r="C106" s="19" t="s">
        <v>150</v>
      </c>
      <c r="D106" s="20" t="s">
        <v>151</v>
      </c>
      <c r="E106" s="21">
        <v>9.8000000000000004E-2</v>
      </c>
      <c r="F106" s="85">
        <v>295.9554</v>
      </c>
      <c r="G106" s="66">
        <v>0</v>
      </c>
      <c r="H106" s="29">
        <f t="shared" si="6"/>
        <v>0</v>
      </c>
      <c r="I106" s="30">
        <f t="shared" si="7"/>
        <v>0</v>
      </c>
      <c r="J106" s="8"/>
    </row>
    <row r="107" spans="2:10" ht="15.6">
      <c r="B107" s="129"/>
      <c r="C107" s="19" t="s">
        <v>152</v>
      </c>
      <c r="D107" s="20" t="s">
        <v>153</v>
      </c>
      <c r="E107" s="21">
        <v>0.09</v>
      </c>
      <c r="F107" s="85">
        <v>268.98299999999995</v>
      </c>
      <c r="G107" s="66">
        <v>0</v>
      </c>
      <c r="H107" s="29">
        <f t="shared" si="6"/>
        <v>0</v>
      </c>
      <c r="I107" s="30">
        <f t="shared" si="7"/>
        <v>0</v>
      </c>
      <c r="J107" s="8"/>
    </row>
    <row r="108" spans="2:10" ht="15.6">
      <c r="B108" s="129"/>
      <c r="C108" s="19" t="s">
        <v>154</v>
      </c>
      <c r="D108" s="20" t="s">
        <v>155</v>
      </c>
      <c r="E108" s="21">
        <v>0.08</v>
      </c>
      <c r="F108" s="85">
        <v>239.34299999999996</v>
      </c>
      <c r="G108" s="66">
        <v>0</v>
      </c>
      <c r="H108" s="29">
        <f t="shared" si="6"/>
        <v>0</v>
      </c>
      <c r="I108" s="30">
        <f t="shared" si="7"/>
        <v>0</v>
      </c>
      <c r="J108" s="8"/>
    </row>
    <row r="109" spans="2:10" ht="15.6">
      <c r="B109" s="129"/>
      <c r="C109" s="19" t="s">
        <v>156</v>
      </c>
      <c r="D109" s="20" t="s">
        <v>157</v>
      </c>
      <c r="E109" s="21">
        <v>6.4000000000000001E-2</v>
      </c>
      <c r="F109" s="85">
        <v>192.06720000000001</v>
      </c>
      <c r="G109" s="66">
        <v>0</v>
      </c>
      <c r="H109" s="29">
        <f t="shared" si="6"/>
        <v>0</v>
      </c>
      <c r="I109" s="30">
        <f t="shared" si="7"/>
        <v>0</v>
      </c>
      <c r="J109" s="8"/>
    </row>
    <row r="110" spans="2:10" ht="15.6">
      <c r="B110" s="129"/>
      <c r="C110" s="19" t="s">
        <v>158</v>
      </c>
      <c r="D110" s="20" t="s">
        <v>159</v>
      </c>
      <c r="E110" s="21">
        <v>0.30299999999999999</v>
      </c>
      <c r="F110" s="85">
        <v>916.91339999999991</v>
      </c>
      <c r="G110" s="66">
        <v>0</v>
      </c>
      <c r="H110" s="29">
        <f t="shared" si="6"/>
        <v>0</v>
      </c>
      <c r="I110" s="30">
        <f t="shared" si="7"/>
        <v>0</v>
      </c>
      <c r="J110" s="8"/>
    </row>
    <row r="111" spans="2:10" ht="15.6">
      <c r="B111" s="129"/>
      <c r="C111" s="19" t="s">
        <v>160</v>
      </c>
      <c r="D111" s="20" t="s">
        <v>161</v>
      </c>
      <c r="E111" s="21">
        <v>0.11</v>
      </c>
      <c r="F111" s="85">
        <v>332.85719999999998</v>
      </c>
      <c r="G111" s="66">
        <v>0</v>
      </c>
      <c r="H111" s="29">
        <f t="shared" si="6"/>
        <v>0</v>
      </c>
      <c r="I111" s="30">
        <f t="shared" si="7"/>
        <v>0</v>
      </c>
      <c r="J111" s="8"/>
    </row>
    <row r="112" spans="2:10" ht="15.6">
      <c r="B112" s="129"/>
      <c r="C112" s="19" t="s">
        <v>162</v>
      </c>
      <c r="D112" s="20" t="s">
        <v>163</v>
      </c>
      <c r="E112" s="21">
        <v>9.0999999999999998E-2</v>
      </c>
      <c r="F112" s="85">
        <v>275.35559999999992</v>
      </c>
      <c r="G112" s="66">
        <v>0</v>
      </c>
      <c r="H112" s="29">
        <f t="shared" si="6"/>
        <v>0</v>
      </c>
      <c r="I112" s="30">
        <f t="shared" si="7"/>
        <v>0</v>
      </c>
      <c r="J112" s="8"/>
    </row>
    <row r="113" spans="2:10" ht="15.6">
      <c r="B113" s="129"/>
      <c r="C113" s="19" t="s">
        <v>164</v>
      </c>
      <c r="D113" s="20" t="s">
        <v>165</v>
      </c>
      <c r="E113" s="21">
        <v>0.10299999999999999</v>
      </c>
      <c r="F113" s="85">
        <v>311.66459999999995</v>
      </c>
      <c r="G113" s="66">
        <v>0</v>
      </c>
      <c r="H113" s="29">
        <f t="shared" si="6"/>
        <v>0</v>
      </c>
      <c r="I113" s="30">
        <f t="shared" si="7"/>
        <v>0</v>
      </c>
      <c r="J113" s="8"/>
    </row>
    <row r="114" spans="2:10" ht="15.6">
      <c r="B114" s="129"/>
      <c r="C114" s="19" t="s">
        <v>166</v>
      </c>
      <c r="D114" s="20" t="s">
        <v>167</v>
      </c>
      <c r="E114" s="21">
        <v>8.4000000000000005E-2</v>
      </c>
      <c r="F114" s="85">
        <v>253.86659999999998</v>
      </c>
      <c r="G114" s="66">
        <v>0</v>
      </c>
      <c r="H114" s="29">
        <f t="shared" si="6"/>
        <v>0</v>
      </c>
      <c r="I114" s="30">
        <f t="shared" si="7"/>
        <v>0</v>
      </c>
      <c r="J114" s="8"/>
    </row>
    <row r="115" spans="2:10" ht="15.6">
      <c r="B115" s="129"/>
      <c r="C115" s="19" t="s">
        <v>168</v>
      </c>
      <c r="D115" s="20" t="s">
        <v>169</v>
      </c>
      <c r="E115" s="21">
        <v>0.45500000000000002</v>
      </c>
      <c r="F115" s="85">
        <v>1376.6297999999997</v>
      </c>
      <c r="G115" s="66">
        <v>0</v>
      </c>
      <c r="H115" s="29">
        <f t="shared" si="6"/>
        <v>0</v>
      </c>
      <c r="I115" s="30">
        <f t="shared" si="7"/>
        <v>0</v>
      </c>
      <c r="J115" s="8"/>
    </row>
    <row r="116" spans="2:10" ht="15.6">
      <c r="B116" s="129"/>
      <c r="C116" s="19" t="s">
        <v>170</v>
      </c>
      <c r="D116" s="20" t="s">
        <v>171</v>
      </c>
      <c r="E116" s="21">
        <v>5.8999999999999997E-2</v>
      </c>
      <c r="F116" s="85">
        <v>178.43279999999996</v>
      </c>
      <c r="G116" s="66">
        <v>0</v>
      </c>
      <c r="H116" s="29">
        <f t="shared" si="6"/>
        <v>0</v>
      </c>
      <c r="I116" s="30">
        <f t="shared" si="7"/>
        <v>0</v>
      </c>
      <c r="J116" s="8"/>
    </row>
    <row r="117" spans="2:10" ht="15.6">
      <c r="B117" s="129"/>
      <c r="C117" s="19" t="s">
        <v>172</v>
      </c>
      <c r="D117" s="20" t="s">
        <v>173</v>
      </c>
      <c r="E117" s="21">
        <v>5.8999999999999997E-2</v>
      </c>
      <c r="F117" s="85">
        <v>178.43279999999996</v>
      </c>
      <c r="G117" s="66">
        <v>0</v>
      </c>
      <c r="H117" s="29">
        <f t="shared" si="6"/>
        <v>0</v>
      </c>
      <c r="I117" s="30">
        <f t="shared" si="7"/>
        <v>0</v>
      </c>
      <c r="J117" s="8"/>
    </row>
    <row r="118" spans="2:10" ht="15.6">
      <c r="B118" s="129"/>
      <c r="C118" s="19" t="s">
        <v>174</v>
      </c>
      <c r="D118" s="20" t="s">
        <v>175</v>
      </c>
      <c r="E118" s="21">
        <v>9.1999999999999998E-2</v>
      </c>
      <c r="F118" s="85">
        <v>278.17139999999995</v>
      </c>
      <c r="G118" s="66">
        <v>0</v>
      </c>
      <c r="H118" s="29">
        <f t="shared" si="6"/>
        <v>0</v>
      </c>
      <c r="I118" s="30">
        <f t="shared" si="7"/>
        <v>0</v>
      </c>
      <c r="J118" s="8"/>
    </row>
    <row r="119" spans="2:10" ht="15.6">
      <c r="B119" s="129"/>
      <c r="C119" s="19" t="s">
        <v>176</v>
      </c>
      <c r="D119" s="20" t="s">
        <v>177</v>
      </c>
      <c r="E119" s="21">
        <v>8.4000000000000005E-2</v>
      </c>
      <c r="F119" s="85">
        <v>254.01479999999998</v>
      </c>
      <c r="G119" s="66">
        <v>0</v>
      </c>
      <c r="H119" s="29">
        <f t="shared" si="6"/>
        <v>0</v>
      </c>
      <c r="I119" s="30">
        <f t="shared" si="7"/>
        <v>0</v>
      </c>
      <c r="J119" s="8"/>
    </row>
    <row r="120" spans="2:10" ht="15.6">
      <c r="B120" s="129"/>
      <c r="C120" s="19" t="s">
        <v>178</v>
      </c>
      <c r="D120" s="20" t="s">
        <v>179</v>
      </c>
      <c r="E120" s="21">
        <v>0.129</v>
      </c>
      <c r="F120" s="85">
        <v>390.06239999999997</v>
      </c>
      <c r="G120" s="66">
        <v>0</v>
      </c>
      <c r="H120" s="29">
        <f t="shared" si="6"/>
        <v>0</v>
      </c>
      <c r="I120" s="30">
        <f t="shared" si="7"/>
        <v>0</v>
      </c>
      <c r="J120" s="8"/>
    </row>
    <row r="121" spans="2:10" ht="15.6">
      <c r="B121" s="130"/>
      <c r="C121" s="19" t="s">
        <v>180</v>
      </c>
      <c r="D121" s="20" t="s">
        <v>181</v>
      </c>
      <c r="E121" s="21">
        <v>5.8999999999999997E-2</v>
      </c>
      <c r="F121" s="85">
        <v>178.43279999999996</v>
      </c>
      <c r="G121" s="66">
        <v>0</v>
      </c>
      <c r="H121" s="29">
        <f t="shared" si="6"/>
        <v>0</v>
      </c>
      <c r="I121" s="30">
        <f t="shared" si="7"/>
        <v>0</v>
      </c>
      <c r="J121" s="8"/>
    </row>
    <row r="122" spans="2:10" ht="15.6">
      <c r="B122" s="13" t="s">
        <v>7</v>
      </c>
      <c r="C122" s="13" t="s">
        <v>8</v>
      </c>
      <c r="D122" s="41" t="s">
        <v>9</v>
      </c>
      <c r="E122" s="14" t="s">
        <v>0</v>
      </c>
      <c r="F122" s="108" t="s">
        <v>10</v>
      </c>
      <c r="G122" s="15" t="s">
        <v>245</v>
      </c>
      <c r="H122" s="15" t="s">
        <v>246</v>
      </c>
      <c r="I122" s="15" t="s">
        <v>247</v>
      </c>
      <c r="J122" s="8"/>
    </row>
    <row r="123" spans="2:10" ht="15.6" customHeight="1">
      <c r="B123" s="128" t="s">
        <v>182</v>
      </c>
      <c r="C123" s="19" t="s">
        <v>134</v>
      </c>
      <c r="D123" s="20" t="s">
        <v>135</v>
      </c>
      <c r="E123" s="21">
        <v>7.4999999999999997E-2</v>
      </c>
      <c r="F123" s="85">
        <v>226.44959999999998</v>
      </c>
      <c r="G123" s="66">
        <v>0</v>
      </c>
      <c r="H123" s="29">
        <f t="shared" si="6"/>
        <v>0</v>
      </c>
      <c r="I123" s="30">
        <f t="shared" si="7"/>
        <v>0</v>
      </c>
      <c r="J123" s="8"/>
    </row>
    <row r="124" spans="2:10" ht="15.6">
      <c r="B124" s="129"/>
      <c r="C124" s="19" t="s">
        <v>183</v>
      </c>
      <c r="D124" s="20" t="s">
        <v>184</v>
      </c>
      <c r="E124" s="21">
        <v>1.4E-2</v>
      </c>
      <c r="F124" s="85">
        <v>42.5334</v>
      </c>
      <c r="G124" s="66">
        <v>0</v>
      </c>
      <c r="H124" s="29">
        <f t="shared" si="6"/>
        <v>0</v>
      </c>
      <c r="I124" s="30">
        <f t="shared" si="7"/>
        <v>0</v>
      </c>
      <c r="J124" s="8"/>
    </row>
    <row r="125" spans="2:10" ht="15.6">
      <c r="B125" s="129"/>
      <c r="C125" s="19" t="s">
        <v>185</v>
      </c>
      <c r="D125" s="20" t="s">
        <v>186</v>
      </c>
      <c r="E125" s="22">
        <v>3.1E-2</v>
      </c>
      <c r="F125" s="85">
        <v>93.662399999999991</v>
      </c>
      <c r="G125" s="66">
        <v>0</v>
      </c>
      <c r="H125" s="29">
        <f t="shared" si="6"/>
        <v>0</v>
      </c>
      <c r="I125" s="30">
        <f t="shared" si="7"/>
        <v>0</v>
      </c>
      <c r="J125" s="8"/>
    </row>
    <row r="126" spans="2:10" ht="15.6">
      <c r="B126" s="129"/>
      <c r="C126" s="19" t="s">
        <v>187</v>
      </c>
      <c r="D126" s="20" t="s">
        <v>188</v>
      </c>
      <c r="E126" s="21">
        <v>0.08</v>
      </c>
      <c r="F126" s="85">
        <v>242.01059999999993</v>
      </c>
      <c r="G126" s="66">
        <v>0</v>
      </c>
      <c r="H126" s="29">
        <f t="shared" si="6"/>
        <v>0</v>
      </c>
      <c r="I126" s="30">
        <f t="shared" si="7"/>
        <v>0</v>
      </c>
      <c r="J126" s="8"/>
    </row>
    <row r="127" spans="2:10" ht="15.6">
      <c r="B127" s="129"/>
      <c r="C127" s="19" t="s">
        <v>496</v>
      </c>
      <c r="D127" s="20" t="s">
        <v>497</v>
      </c>
      <c r="E127" s="21">
        <v>5.1999999999999998E-2</v>
      </c>
      <c r="F127" s="85">
        <v>155.02000000000001</v>
      </c>
      <c r="G127" s="66">
        <v>0</v>
      </c>
      <c r="H127" s="29">
        <f t="shared" ref="H127:H136" si="8">SUM(E127*G127)</f>
        <v>0</v>
      </c>
      <c r="I127" s="30">
        <f t="shared" ref="I127:I136" si="9">SUM(F127*G127)</f>
        <v>0</v>
      </c>
      <c r="J127" s="8"/>
    </row>
    <row r="128" spans="2:10" ht="15.6">
      <c r="B128" s="129"/>
      <c r="C128" s="19" t="s">
        <v>189</v>
      </c>
      <c r="D128" s="20" t="s">
        <v>190</v>
      </c>
      <c r="E128" s="22">
        <v>2.9000000000000001E-2</v>
      </c>
      <c r="F128" s="85">
        <v>87.73439999999998</v>
      </c>
      <c r="G128" s="66">
        <v>0</v>
      </c>
      <c r="H128" s="29">
        <f t="shared" si="8"/>
        <v>0</v>
      </c>
      <c r="I128" s="30">
        <f t="shared" si="9"/>
        <v>0</v>
      </c>
      <c r="J128" s="8"/>
    </row>
    <row r="129" spans="2:10" ht="15.6">
      <c r="B129" s="129"/>
      <c r="C129" s="19" t="s">
        <v>191</v>
      </c>
      <c r="D129" s="20" t="s">
        <v>192</v>
      </c>
      <c r="E129" s="22">
        <v>0.06</v>
      </c>
      <c r="F129" s="85">
        <v>181.98959999999997</v>
      </c>
      <c r="G129" s="66">
        <v>0</v>
      </c>
      <c r="H129" s="29">
        <f t="shared" si="8"/>
        <v>0</v>
      </c>
      <c r="I129" s="30">
        <f t="shared" si="9"/>
        <v>0</v>
      </c>
      <c r="J129" s="8"/>
    </row>
    <row r="130" spans="2:10" ht="15.6">
      <c r="B130" s="129"/>
      <c r="C130" s="19" t="s">
        <v>193</v>
      </c>
      <c r="D130" s="20" t="s">
        <v>194</v>
      </c>
      <c r="E130" s="22">
        <v>0.06</v>
      </c>
      <c r="F130" s="85">
        <v>181.98959999999997</v>
      </c>
      <c r="G130" s="66">
        <v>0</v>
      </c>
      <c r="H130" s="29">
        <f t="shared" si="8"/>
        <v>0</v>
      </c>
      <c r="I130" s="30">
        <f t="shared" si="9"/>
        <v>0</v>
      </c>
      <c r="J130" s="8"/>
    </row>
    <row r="131" spans="2:10" ht="15.6">
      <c r="B131" s="129"/>
      <c r="C131" s="19" t="s">
        <v>195</v>
      </c>
      <c r="D131" s="20" t="s">
        <v>196</v>
      </c>
      <c r="E131" s="22">
        <v>9.2999999999999999E-2</v>
      </c>
      <c r="F131" s="85">
        <v>282.46919999999994</v>
      </c>
      <c r="G131" s="66">
        <v>0</v>
      </c>
      <c r="H131" s="29">
        <f t="shared" si="8"/>
        <v>0</v>
      </c>
      <c r="I131" s="30">
        <f t="shared" si="9"/>
        <v>0</v>
      </c>
      <c r="J131" s="8"/>
    </row>
    <row r="132" spans="2:10" ht="15.6">
      <c r="B132" s="129"/>
      <c r="C132" s="19" t="s">
        <v>197</v>
      </c>
      <c r="D132" s="20" t="s">
        <v>198</v>
      </c>
      <c r="E132" s="22">
        <v>0.17699999999999999</v>
      </c>
      <c r="F132" s="85">
        <v>538.55880000000002</v>
      </c>
      <c r="G132" s="66">
        <v>0</v>
      </c>
      <c r="H132" s="29">
        <f t="shared" si="8"/>
        <v>0</v>
      </c>
      <c r="I132" s="30">
        <f t="shared" si="9"/>
        <v>0</v>
      </c>
      <c r="J132" s="8"/>
    </row>
    <row r="133" spans="2:10" ht="15.6">
      <c r="B133" s="129"/>
      <c r="C133" s="19" t="s">
        <v>199</v>
      </c>
      <c r="D133" s="20" t="s">
        <v>200</v>
      </c>
      <c r="E133" s="22">
        <v>0.17699999999999999</v>
      </c>
      <c r="F133" s="85">
        <v>538.55880000000002</v>
      </c>
      <c r="G133" s="66">
        <v>0</v>
      </c>
      <c r="H133" s="29">
        <f t="shared" si="8"/>
        <v>0</v>
      </c>
      <c r="I133" s="30">
        <f t="shared" si="9"/>
        <v>0</v>
      </c>
      <c r="J133" s="8"/>
    </row>
    <row r="134" spans="2:10" ht="15.6">
      <c r="B134" s="129"/>
      <c r="C134" s="19" t="s">
        <v>498</v>
      </c>
      <c r="D134" s="20" t="s">
        <v>507</v>
      </c>
      <c r="E134" s="22">
        <v>7.0000000000000007E-2</v>
      </c>
      <c r="F134" s="85">
        <v>210.3</v>
      </c>
      <c r="G134" s="66">
        <v>0</v>
      </c>
      <c r="H134" s="29">
        <f t="shared" si="8"/>
        <v>0</v>
      </c>
      <c r="I134" s="30">
        <f t="shared" si="9"/>
        <v>0</v>
      </c>
      <c r="J134" s="8"/>
    </row>
    <row r="135" spans="2:10" ht="15.6">
      <c r="B135" s="129"/>
      <c r="C135" s="19" t="s">
        <v>499</v>
      </c>
      <c r="D135" s="20" t="s">
        <v>508</v>
      </c>
      <c r="E135" s="22">
        <v>7.0000000000000007E-2</v>
      </c>
      <c r="F135" s="85">
        <v>210.3</v>
      </c>
      <c r="G135" s="66">
        <v>0</v>
      </c>
      <c r="H135" s="29">
        <f t="shared" si="8"/>
        <v>0</v>
      </c>
      <c r="I135" s="30">
        <f t="shared" si="9"/>
        <v>0</v>
      </c>
      <c r="J135" s="8"/>
    </row>
    <row r="136" spans="2:10" ht="15.6">
      <c r="B136" s="129"/>
      <c r="C136" s="19" t="s">
        <v>203</v>
      </c>
      <c r="D136" s="20" t="s">
        <v>204</v>
      </c>
      <c r="E136" s="22">
        <v>2.7E-2</v>
      </c>
      <c r="F136" s="85">
        <v>81.361800000000002</v>
      </c>
      <c r="G136" s="66">
        <v>0</v>
      </c>
      <c r="H136" s="29">
        <f t="shared" si="8"/>
        <v>0</v>
      </c>
      <c r="I136" s="30">
        <f t="shared" si="9"/>
        <v>0</v>
      </c>
      <c r="J136" s="8"/>
    </row>
    <row r="137" spans="2:10" ht="15.6">
      <c r="B137" s="129"/>
      <c r="C137" s="19" t="s">
        <v>205</v>
      </c>
      <c r="D137" s="20" t="s">
        <v>206</v>
      </c>
      <c r="E137" s="22">
        <v>9.9000000000000005E-2</v>
      </c>
      <c r="F137" s="85">
        <v>299.66039999999998</v>
      </c>
      <c r="G137" s="66">
        <v>0</v>
      </c>
      <c r="H137" s="29">
        <f t="shared" si="6"/>
        <v>0</v>
      </c>
      <c r="I137" s="30">
        <f t="shared" si="7"/>
        <v>0</v>
      </c>
      <c r="J137" s="8"/>
    </row>
    <row r="138" spans="2:10" ht="15.6">
      <c r="B138" s="129"/>
      <c r="C138" s="19" t="s">
        <v>257</v>
      </c>
      <c r="D138" s="20" t="s">
        <v>262</v>
      </c>
      <c r="E138" s="22">
        <v>1.7000000000000001E-2</v>
      </c>
      <c r="F138" s="85">
        <v>51.425399999999996</v>
      </c>
      <c r="G138" s="66">
        <v>0</v>
      </c>
      <c r="H138" s="29">
        <f t="shared" si="6"/>
        <v>0</v>
      </c>
      <c r="I138" s="30">
        <f t="shared" si="7"/>
        <v>0</v>
      </c>
      <c r="J138" s="8"/>
    </row>
    <row r="139" spans="2:10" ht="15.6">
      <c r="B139" s="129"/>
      <c r="C139" s="19" t="s">
        <v>258</v>
      </c>
      <c r="D139" s="20" t="s">
        <v>263</v>
      </c>
      <c r="E139" s="22">
        <v>9.6000000000000002E-2</v>
      </c>
      <c r="F139" s="85">
        <v>290.32379999999995</v>
      </c>
      <c r="G139" s="66">
        <v>0</v>
      </c>
      <c r="H139" s="29">
        <f t="shared" si="6"/>
        <v>0</v>
      </c>
      <c r="I139" s="30">
        <f t="shared" si="7"/>
        <v>0</v>
      </c>
      <c r="J139" s="8"/>
    </row>
    <row r="140" spans="2:10" ht="15.6">
      <c r="B140" s="129"/>
      <c r="C140" s="19" t="s">
        <v>261</v>
      </c>
      <c r="D140" s="20" t="s">
        <v>264</v>
      </c>
      <c r="E140" s="22">
        <v>9.6000000000000002E-2</v>
      </c>
      <c r="F140" s="85">
        <v>290.32379999999995</v>
      </c>
      <c r="G140" s="66">
        <v>0</v>
      </c>
      <c r="H140" s="29">
        <f t="shared" si="6"/>
        <v>0</v>
      </c>
      <c r="I140" s="30">
        <f t="shared" si="7"/>
        <v>0</v>
      </c>
      <c r="J140" s="8"/>
    </row>
    <row r="141" spans="2:10" ht="15.6">
      <c r="B141" s="129"/>
      <c r="C141" s="19" t="s">
        <v>259</v>
      </c>
      <c r="D141" s="20" t="s">
        <v>265</v>
      </c>
      <c r="E141" s="22">
        <v>9.6000000000000002E-2</v>
      </c>
      <c r="F141" s="85">
        <v>290.32379999999995</v>
      </c>
      <c r="G141" s="66">
        <v>0</v>
      </c>
      <c r="H141" s="29">
        <f t="shared" si="6"/>
        <v>0</v>
      </c>
      <c r="I141" s="30">
        <f t="shared" si="7"/>
        <v>0</v>
      </c>
      <c r="J141" s="8"/>
    </row>
    <row r="142" spans="2:10" ht="15.6">
      <c r="B142" s="129"/>
      <c r="C142" s="19" t="s">
        <v>260</v>
      </c>
      <c r="D142" s="20" t="s">
        <v>266</v>
      </c>
      <c r="E142" s="22">
        <v>9.6000000000000002E-2</v>
      </c>
      <c r="F142" s="85">
        <v>290.32379999999995</v>
      </c>
      <c r="G142" s="66">
        <v>0</v>
      </c>
      <c r="H142" s="29">
        <f t="shared" si="6"/>
        <v>0</v>
      </c>
      <c r="I142" s="30">
        <f t="shared" si="7"/>
        <v>0</v>
      </c>
      <c r="J142" s="8"/>
    </row>
    <row r="143" spans="2:10" ht="15.6">
      <c r="B143" s="129"/>
      <c r="C143" s="26">
        <v>462</v>
      </c>
      <c r="D143" s="27" t="s">
        <v>207</v>
      </c>
      <c r="E143" s="28">
        <v>0.02</v>
      </c>
      <c r="F143" s="85">
        <v>60.613799999999998</v>
      </c>
      <c r="G143" s="66">
        <v>0</v>
      </c>
      <c r="H143" s="29">
        <f t="shared" si="6"/>
        <v>0</v>
      </c>
      <c r="I143" s="30">
        <f t="shared" si="7"/>
        <v>0</v>
      </c>
      <c r="J143" s="8"/>
    </row>
    <row r="144" spans="2:10" ht="15.6">
      <c r="B144" s="129"/>
      <c r="C144" s="26">
        <v>515</v>
      </c>
      <c r="D144" s="27" t="s">
        <v>501</v>
      </c>
      <c r="E144" s="28">
        <v>6.9000000000000006E-2</v>
      </c>
      <c r="F144" s="85">
        <v>208.66559999999998</v>
      </c>
      <c r="G144" s="66">
        <v>0</v>
      </c>
      <c r="H144" s="29">
        <f t="shared" ref="H144:H148" si="10">SUM(E144*G144)</f>
        <v>0</v>
      </c>
      <c r="I144" s="30">
        <f t="shared" ref="I144:I148" si="11">SUM(F144*G144)</f>
        <v>0</v>
      </c>
      <c r="J144" s="8"/>
    </row>
    <row r="145" spans="2:10" ht="15.6">
      <c r="B145" s="129"/>
      <c r="C145" s="26">
        <v>521</v>
      </c>
      <c r="D145" s="20" t="s">
        <v>500</v>
      </c>
      <c r="E145" s="28">
        <v>7.0999999999999994E-2</v>
      </c>
      <c r="F145" s="85">
        <v>214.59359999999998</v>
      </c>
      <c r="G145" s="66">
        <v>0</v>
      </c>
      <c r="H145" s="29">
        <f t="shared" si="10"/>
        <v>0</v>
      </c>
      <c r="I145" s="30">
        <f t="shared" si="11"/>
        <v>0</v>
      </c>
      <c r="J145" s="8"/>
    </row>
    <row r="146" spans="2:10" ht="15.6">
      <c r="B146" s="129"/>
      <c r="C146" s="26">
        <v>522</v>
      </c>
      <c r="D146" s="20" t="s">
        <v>503</v>
      </c>
      <c r="E146" s="28">
        <v>7.0999999999999994E-2</v>
      </c>
      <c r="F146" s="85">
        <v>214.59359999999998</v>
      </c>
      <c r="G146" s="66">
        <v>0</v>
      </c>
      <c r="H146" s="29">
        <f t="shared" si="10"/>
        <v>0</v>
      </c>
      <c r="I146" s="30">
        <f t="shared" si="11"/>
        <v>0</v>
      </c>
      <c r="J146" s="8"/>
    </row>
    <row r="147" spans="2:10" ht="15.6">
      <c r="B147" s="129"/>
      <c r="C147" s="26">
        <v>523</v>
      </c>
      <c r="D147" s="20" t="s">
        <v>504</v>
      </c>
      <c r="E147" s="28">
        <v>6.2E-2</v>
      </c>
      <c r="F147" s="85">
        <v>187.47300000000001</v>
      </c>
      <c r="G147" s="66">
        <v>0</v>
      </c>
      <c r="H147" s="29">
        <f t="shared" si="10"/>
        <v>0</v>
      </c>
      <c r="I147" s="30">
        <f t="shared" si="11"/>
        <v>0</v>
      </c>
      <c r="J147" s="8"/>
    </row>
    <row r="148" spans="2:10" ht="15.6">
      <c r="B148" s="130"/>
      <c r="C148" s="26">
        <v>524</v>
      </c>
      <c r="D148" s="27" t="s">
        <v>502</v>
      </c>
      <c r="E148" s="28">
        <v>0.121</v>
      </c>
      <c r="F148" s="85">
        <v>365.9058</v>
      </c>
      <c r="G148" s="66">
        <v>0</v>
      </c>
      <c r="H148" s="29">
        <f t="shared" si="10"/>
        <v>0</v>
      </c>
      <c r="I148" s="30">
        <f t="shared" si="11"/>
        <v>0</v>
      </c>
      <c r="J148" s="8"/>
    </row>
    <row r="149" spans="2:10" ht="15.6">
      <c r="B149" s="13" t="s">
        <v>7</v>
      </c>
      <c r="C149" s="13" t="s">
        <v>8</v>
      </c>
      <c r="D149" s="41" t="s">
        <v>9</v>
      </c>
      <c r="E149" s="14" t="s">
        <v>0</v>
      </c>
      <c r="F149" s="108" t="s">
        <v>10</v>
      </c>
      <c r="G149" s="15" t="s">
        <v>245</v>
      </c>
      <c r="H149" s="15" t="s">
        <v>246</v>
      </c>
      <c r="I149" s="15" t="s">
        <v>247</v>
      </c>
      <c r="J149" s="8"/>
    </row>
    <row r="150" spans="2:10" ht="15.6" customHeight="1">
      <c r="B150" s="128" t="s">
        <v>208</v>
      </c>
      <c r="C150" s="16" t="s">
        <v>254</v>
      </c>
      <c r="D150" s="17" t="s">
        <v>255</v>
      </c>
      <c r="E150" s="21">
        <v>4.4999999999999998E-2</v>
      </c>
      <c r="F150" s="85">
        <v>134.12099999999998</v>
      </c>
      <c r="G150" s="66">
        <v>0</v>
      </c>
      <c r="H150" s="29">
        <f t="shared" ref="H150" si="12">SUM(E150*G150)</f>
        <v>0</v>
      </c>
      <c r="I150" s="30">
        <f t="shared" si="7"/>
        <v>0</v>
      </c>
      <c r="J150" s="8"/>
    </row>
    <row r="151" spans="2:10" ht="15.6" customHeight="1">
      <c r="B151" s="129"/>
      <c r="C151" s="19" t="s">
        <v>209</v>
      </c>
      <c r="D151" s="20" t="s">
        <v>210</v>
      </c>
      <c r="E151" s="78">
        <v>0.59899999999999998</v>
      </c>
      <c r="F151" s="85">
        <v>1812.4859999999996</v>
      </c>
      <c r="G151" s="66">
        <v>0</v>
      </c>
      <c r="H151" s="29">
        <f t="shared" si="6"/>
        <v>0</v>
      </c>
      <c r="I151" s="30">
        <f t="shared" si="7"/>
        <v>0</v>
      </c>
      <c r="J151" s="8"/>
    </row>
    <row r="152" spans="2:10" ht="15.6">
      <c r="B152" s="129"/>
      <c r="C152" s="19" t="s">
        <v>211</v>
      </c>
      <c r="D152" s="20" t="s">
        <v>212</v>
      </c>
      <c r="E152" s="78">
        <v>0.128</v>
      </c>
      <c r="F152" s="85">
        <v>387.39479999999998</v>
      </c>
      <c r="G152" s="66">
        <v>0</v>
      </c>
      <c r="H152" s="29">
        <f t="shared" si="6"/>
        <v>0</v>
      </c>
      <c r="I152" s="30">
        <f t="shared" si="7"/>
        <v>0</v>
      </c>
      <c r="J152" s="8"/>
    </row>
    <row r="153" spans="2:10" ht="15.6">
      <c r="B153" s="129"/>
      <c r="C153" s="19" t="s">
        <v>213</v>
      </c>
      <c r="D153" s="20" t="s">
        <v>214</v>
      </c>
      <c r="E153" s="78">
        <v>9.6000000000000002E-2</v>
      </c>
      <c r="F153" s="85">
        <v>290.47199999999998</v>
      </c>
      <c r="G153" s="66">
        <v>0</v>
      </c>
      <c r="H153" s="29">
        <f t="shared" si="6"/>
        <v>0</v>
      </c>
      <c r="I153" s="30">
        <f t="shared" si="7"/>
        <v>0</v>
      </c>
      <c r="J153" s="8"/>
    </row>
    <row r="154" spans="2:10" ht="15.6">
      <c r="B154" s="129"/>
      <c r="C154" s="19" t="s">
        <v>215</v>
      </c>
      <c r="D154" s="20" t="s">
        <v>216</v>
      </c>
      <c r="E154" s="78">
        <v>0.128</v>
      </c>
      <c r="F154" s="85">
        <v>387.39479999999998</v>
      </c>
      <c r="G154" s="66">
        <v>0</v>
      </c>
      <c r="H154" s="29">
        <f t="shared" si="6"/>
        <v>0</v>
      </c>
      <c r="I154" s="30">
        <f t="shared" si="7"/>
        <v>0</v>
      </c>
      <c r="J154" s="8"/>
    </row>
    <row r="155" spans="2:10" ht="15.6">
      <c r="B155" s="129"/>
      <c r="C155" s="19" t="s">
        <v>217</v>
      </c>
      <c r="D155" s="20" t="s">
        <v>218</v>
      </c>
      <c r="E155" s="78">
        <v>0.122</v>
      </c>
      <c r="F155" s="85">
        <v>369.01799999999997</v>
      </c>
      <c r="G155" s="66">
        <v>0</v>
      </c>
      <c r="H155" s="29">
        <f t="shared" si="6"/>
        <v>0</v>
      </c>
      <c r="I155" s="30">
        <f t="shared" si="7"/>
        <v>0</v>
      </c>
      <c r="J155" s="8"/>
    </row>
    <row r="156" spans="2:10" ht="15.6">
      <c r="B156" s="129"/>
      <c r="C156" s="19" t="s">
        <v>219</v>
      </c>
      <c r="D156" s="20" t="s">
        <v>220</v>
      </c>
      <c r="E156" s="78">
        <v>0.159</v>
      </c>
      <c r="F156" s="85">
        <v>481.05719999999997</v>
      </c>
      <c r="G156" s="66">
        <v>0</v>
      </c>
      <c r="H156" s="29">
        <f t="shared" si="6"/>
        <v>0</v>
      </c>
      <c r="I156" s="30">
        <f t="shared" si="7"/>
        <v>0</v>
      </c>
      <c r="J156" s="8"/>
    </row>
    <row r="157" spans="2:10" ht="15.6">
      <c r="B157" s="129"/>
      <c r="C157" s="19" t="s">
        <v>221</v>
      </c>
      <c r="D157" s="20" t="s">
        <v>222</v>
      </c>
      <c r="E157" s="78">
        <v>0.13300000000000001</v>
      </c>
      <c r="F157" s="85">
        <v>401.62199999999996</v>
      </c>
      <c r="G157" s="66">
        <v>0</v>
      </c>
      <c r="H157" s="29">
        <f t="shared" si="6"/>
        <v>0</v>
      </c>
      <c r="I157" s="30">
        <f t="shared" si="7"/>
        <v>0</v>
      </c>
      <c r="J157" s="8"/>
    </row>
    <row r="158" spans="2:10" ht="15.6">
      <c r="B158" s="13" t="s">
        <v>7</v>
      </c>
      <c r="C158" s="13" t="s">
        <v>8</v>
      </c>
      <c r="D158" s="41" t="s">
        <v>9</v>
      </c>
      <c r="E158" s="14" t="s">
        <v>0</v>
      </c>
      <c r="F158" s="108" t="s">
        <v>10</v>
      </c>
      <c r="G158" s="15" t="s">
        <v>245</v>
      </c>
      <c r="H158" s="15" t="s">
        <v>246</v>
      </c>
      <c r="I158" s="15" t="s">
        <v>247</v>
      </c>
      <c r="J158" s="8"/>
    </row>
    <row r="159" spans="2:10" ht="15.6">
      <c r="B159" s="158"/>
      <c r="C159" s="26">
        <v>372</v>
      </c>
      <c r="D159" s="27" t="s">
        <v>224</v>
      </c>
      <c r="E159" s="26">
        <v>0.158</v>
      </c>
      <c r="F159" s="85">
        <v>477.94499999999994</v>
      </c>
      <c r="G159" s="66">
        <v>0</v>
      </c>
      <c r="H159" s="29">
        <f t="shared" si="6"/>
        <v>0</v>
      </c>
      <c r="I159" s="30">
        <f t="shared" si="7"/>
        <v>0</v>
      </c>
      <c r="J159" s="8"/>
    </row>
    <row r="160" spans="2:10" ht="15.6">
      <c r="B160" s="159"/>
      <c r="C160" s="26">
        <v>373</v>
      </c>
      <c r="D160" s="27" t="s">
        <v>225</v>
      </c>
      <c r="E160" s="26">
        <v>0.158</v>
      </c>
      <c r="F160" s="85">
        <v>477.94499999999994</v>
      </c>
      <c r="G160" s="66">
        <v>0</v>
      </c>
      <c r="H160" s="29">
        <f t="shared" si="6"/>
        <v>0</v>
      </c>
      <c r="I160" s="30">
        <f t="shared" si="7"/>
        <v>0</v>
      </c>
      <c r="J160" s="8"/>
    </row>
    <row r="161" spans="2:18" ht="15.6">
      <c r="B161" s="13" t="s">
        <v>7</v>
      </c>
      <c r="C161" s="13" t="s">
        <v>8</v>
      </c>
      <c r="D161" s="41" t="s">
        <v>9</v>
      </c>
      <c r="E161" s="14" t="s">
        <v>0</v>
      </c>
      <c r="F161" s="108" t="s">
        <v>10</v>
      </c>
      <c r="G161" s="15" t="s">
        <v>245</v>
      </c>
      <c r="H161" s="15" t="s">
        <v>246</v>
      </c>
      <c r="I161" s="15" t="s">
        <v>247</v>
      </c>
      <c r="J161" s="8"/>
    </row>
    <row r="162" spans="2:18" ht="15.6" customHeight="1">
      <c r="B162" s="245" t="s">
        <v>226</v>
      </c>
      <c r="C162" s="19" t="s">
        <v>227</v>
      </c>
      <c r="D162" s="20" t="s">
        <v>228</v>
      </c>
      <c r="E162" s="9">
        <v>8.2000000000000003E-2</v>
      </c>
      <c r="F162" s="85">
        <v>247.93859999999998</v>
      </c>
      <c r="G162" s="66">
        <v>0</v>
      </c>
      <c r="H162" s="29">
        <f t="shared" si="6"/>
        <v>0</v>
      </c>
      <c r="I162" s="30">
        <f t="shared" si="7"/>
        <v>0</v>
      </c>
      <c r="J162" s="8"/>
    </row>
    <row r="163" spans="2:18" ht="15.6">
      <c r="B163" s="246"/>
      <c r="C163" s="19" t="s">
        <v>229</v>
      </c>
      <c r="D163" s="20" t="s">
        <v>230</v>
      </c>
      <c r="E163" s="9">
        <v>0.13100000000000001</v>
      </c>
      <c r="F163" s="85">
        <v>396.28679999999997</v>
      </c>
      <c r="G163" s="66">
        <v>0</v>
      </c>
      <c r="H163" s="29">
        <f t="shared" si="6"/>
        <v>0</v>
      </c>
      <c r="I163" s="30">
        <f t="shared" si="7"/>
        <v>0</v>
      </c>
      <c r="J163" s="8"/>
    </row>
    <row r="164" spans="2:18" ht="15.6">
      <c r="B164" s="246"/>
      <c r="C164" s="19" t="s">
        <v>231</v>
      </c>
      <c r="D164" s="20" t="s">
        <v>232</v>
      </c>
      <c r="E164" s="9">
        <v>6.9000000000000006E-2</v>
      </c>
      <c r="F164" s="85">
        <v>208.51739999999998</v>
      </c>
      <c r="G164" s="66">
        <v>0</v>
      </c>
      <c r="H164" s="29">
        <f t="shared" si="6"/>
        <v>0</v>
      </c>
      <c r="I164" s="30">
        <f t="shared" ref="I164:I169" si="13">SUM(F164*G164)</f>
        <v>0</v>
      </c>
      <c r="J164" s="8"/>
    </row>
    <row r="165" spans="2:18" ht="15.6">
      <c r="B165" s="246"/>
      <c r="C165" s="19" t="s">
        <v>233</v>
      </c>
      <c r="D165" s="20" t="s">
        <v>234</v>
      </c>
      <c r="E165" s="9">
        <v>9.7000000000000003E-2</v>
      </c>
      <c r="F165" s="85">
        <v>293.13959999999997</v>
      </c>
      <c r="G165" s="66">
        <v>0</v>
      </c>
      <c r="H165" s="29">
        <f t="shared" si="6"/>
        <v>0</v>
      </c>
      <c r="I165" s="30">
        <f t="shared" si="13"/>
        <v>0</v>
      </c>
      <c r="J165" s="8"/>
    </row>
    <row r="166" spans="2:18" ht="15.6">
      <c r="B166" s="246"/>
      <c r="C166" s="19" t="s">
        <v>235</v>
      </c>
      <c r="D166" s="20" t="s">
        <v>236</v>
      </c>
      <c r="E166" s="9">
        <v>0.11600000000000001</v>
      </c>
      <c r="F166" s="85">
        <v>350.93759999999992</v>
      </c>
      <c r="G166" s="66">
        <v>0</v>
      </c>
      <c r="H166" s="29">
        <f t="shared" ref="H166:H169" si="14">SUM(E166*G166)</f>
        <v>0</v>
      </c>
      <c r="I166" s="30">
        <f t="shared" si="13"/>
        <v>0</v>
      </c>
      <c r="J166" s="8"/>
    </row>
    <row r="167" spans="2:18" ht="15.6">
      <c r="B167" s="246"/>
      <c r="C167" s="19" t="s">
        <v>237</v>
      </c>
      <c r="D167" s="20" t="s">
        <v>238</v>
      </c>
      <c r="E167" s="9">
        <v>0.13500000000000001</v>
      </c>
      <c r="F167" s="85">
        <v>408.291</v>
      </c>
      <c r="G167" s="66">
        <v>0</v>
      </c>
      <c r="H167" s="29">
        <f t="shared" si="14"/>
        <v>0</v>
      </c>
      <c r="I167" s="30">
        <f t="shared" si="13"/>
        <v>0</v>
      </c>
      <c r="J167" s="8"/>
    </row>
    <row r="168" spans="2:18" ht="15.6">
      <c r="B168" s="246"/>
      <c r="C168" s="19" t="s">
        <v>239</v>
      </c>
      <c r="D168" s="20" t="s">
        <v>240</v>
      </c>
      <c r="E168" s="9">
        <v>0.193</v>
      </c>
      <c r="F168" s="85">
        <v>583.9079999999999</v>
      </c>
      <c r="G168" s="66">
        <v>0</v>
      </c>
      <c r="H168" s="29">
        <f t="shared" si="14"/>
        <v>0</v>
      </c>
      <c r="I168" s="30">
        <f t="shared" si="13"/>
        <v>0</v>
      </c>
      <c r="J168" s="8"/>
    </row>
    <row r="169" spans="2:18" ht="18">
      <c r="B169" s="247"/>
      <c r="C169" s="19" t="s">
        <v>40</v>
      </c>
      <c r="D169" s="20" t="s">
        <v>241</v>
      </c>
      <c r="E169" s="9">
        <v>0.14499999999999999</v>
      </c>
      <c r="F169" s="85">
        <v>438.52379999999999</v>
      </c>
      <c r="G169" s="66">
        <v>0</v>
      </c>
      <c r="H169" s="29">
        <f t="shared" si="14"/>
        <v>0</v>
      </c>
      <c r="I169" s="30">
        <f t="shared" si="13"/>
        <v>0</v>
      </c>
      <c r="J169" s="8"/>
      <c r="K169" s="95"/>
      <c r="L169" s="95"/>
      <c r="M169" s="95"/>
      <c r="N169" s="95"/>
      <c r="O169" s="95"/>
      <c r="P169" s="95"/>
      <c r="Q169" s="95"/>
      <c r="R169" s="95"/>
    </row>
    <row r="170" spans="2:18" ht="14.4" customHeight="1">
      <c r="B170" s="235"/>
      <c r="C170" s="236"/>
      <c r="D170" s="236"/>
      <c r="E170" s="236"/>
      <c r="F170" s="236"/>
      <c r="G170" s="236"/>
      <c r="H170" s="236"/>
      <c r="I170" s="237"/>
      <c r="J170" s="12"/>
      <c r="K170" s="92"/>
      <c r="L170" s="92"/>
      <c r="M170" s="93"/>
      <c r="N170" s="94"/>
      <c r="O170" s="11"/>
      <c r="P170" s="11"/>
      <c r="Q170" s="11"/>
      <c r="R170" s="11"/>
    </row>
    <row r="171" spans="2:18" ht="14.4" customHeight="1">
      <c r="B171" s="193" t="s">
        <v>375</v>
      </c>
      <c r="C171" s="193"/>
      <c r="D171" s="193"/>
      <c r="E171" s="193"/>
      <c r="F171" s="193"/>
      <c r="G171" s="193"/>
      <c r="H171" s="193"/>
      <c r="I171" s="193"/>
      <c r="J171" s="12"/>
    </row>
    <row r="172" spans="2:18" ht="14.4" customHeight="1">
      <c r="B172" s="189" t="s">
        <v>441</v>
      </c>
      <c r="C172" s="189"/>
      <c r="D172" s="189"/>
      <c r="E172" s="189"/>
      <c r="F172" s="189"/>
      <c r="G172" s="189"/>
      <c r="H172" s="189"/>
      <c r="I172" s="189"/>
      <c r="J172" s="12"/>
    </row>
    <row r="173" spans="2:18" ht="14.4" customHeight="1">
      <c r="B173" s="13" t="s">
        <v>7</v>
      </c>
      <c r="C173" s="13" t="s">
        <v>8</v>
      </c>
      <c r="D173" s="41" t="s">
        <v>442</v>
      </c>
      <c r="E173" s="31"/>
      <c r="F173" s="15" t="s">
        <v>10</v>
      </c>
      <c r="G173" s="15" t="s">
        <v>245</v>
      </c>
      <c r="H173" s="15"/>
      <c r="I173" s="15" t="s">
        <v>247</v>
      </c>
      <c r="J173" s="12"/>
    </row>
    <row r="174" spans="2:18" ht="15.6" customHeight="1">
      <c r="B174" s="175" t="s">
        <v>268</v>
      </c>
      <c r="C174" s="34">
        <v>1000</v>
      </c>
      <c r="D174" s="38" t="s">
        <v>269</v>
      </c>
      <c r="E174" s="31"/>
      <c r="F174" s="106">
        <v>5.1869999999999994</v>
      </c>
      <c r="G174" s="86">
        <v>0</v>
      </c>
      <c r="H174" s="15"/>
      <c r="I174" s="84">
        <f>SUM(F174*G174)</f>
        <v>0</v>
      </c>
      <c r="J174" s="12"/>
    </row>
    <row r="175" spans="2:18" ht="15.6">
      <c r="B175" s="176"/>
      <c r="C175" s="34">
        <v>1001</v>
      </c>
      <c r="D175" s="38" t="s">
        <v>270</v>
      </c>
      <c r="E175" s="31"/>
      <c r="F175" s="106">
        <v>14.375399999999997</v>
      </c>
      <c r="G175" s="87">
        <v>0</v>
      </c>
      <c r="H175" s="15"/>
      <c r="I175" s="84">
        <f t="shared" ref="I175:I238" si="15">SUM(F175*G175)</f>
        <v>0</v>
      </c>
      <c r="J175" s="12"/>
    </row>
    <row r="176" spans="2:18" ht="15.6">
      <c r="B176" s="176"/>
      <c r="C176" s="34">
        <v>1004</v>
      </c>
      <c r="D176" s="38" t="s">
        <v>271</v>
      </c>
      <c r="E176" s="31"/>
      <c r="F176" s="106">
        <v>116.18879999999999</v>
      </c>
      <c r="G176" s="87">
        <v>0</v>
      </c>
      <c r="H176" s="15"/>
      <c r="I176" s="84">
        <f t="shared" si="15"/>
        <v>0</v>
      </c>
      <c r="J176" s="12"/>
    </row>
    <row r="177" spans="2:10" ht="15.6">
      <c r="B177" s="176"/>
      <c r="C177" s="34">
        <v>1008</v>
      </c>
      <c r="D177" s="38" t="s">
        <v>510</v>
      </c>
      <c r="E177" s="31"/>
      <c r="F177" s="106">
        <v>17.339399999999998</v>
      </c>
      <c r="G177" s="87">
        <v>0</v>
      </c>
      <c r="H177" s="15"/>
      <c r="I177" s="84">
        <f t="shared" si="15"/>
        <v>0</v>
      </c>
      <c r="J177" s="12"/>
    </row>
    <row r="178" spans="2:10" ht="15.6">
      <c r="B178" s="176"/>
      <c r="C178" s="117">
        <v>1134</v>
      </c>
      <c r="D178" s="39" t="s">
        <v>272</v>
      </c>
      <c r="E178" s="31"/>
      <c r="F178" s="106">
        <v>1.482</v>
      </c>
      <c r="G178" s="86">
        <v>0</v>
      </c>
      <c r="H178" s="15"/>
      <c r="I178" s="84">
        <f t="shared" si="15"/>
        <v>0</v>
      </c>
      <c r="J178" s="12"/>
    </row>
    <row r="179" spans="2:10" ht="15.6">
      <c r="B179" s="176"/>
      <c r="C179" s="117">
        <v>1406</v>
      </c>
      <c r="D179" s="39" t="s">
        <v>511</v>
      </c>
      <c r="E179" s="31"/>
      <c r="F179" s="106">
        <v>72.03</v>
      </c>
      <c r="G179" s="86">
        <v>0</v>
      </c>
      <c r="H179" s="15"/>
      <c r="I179" s="84">
        <f t="shared" si="15"/>
        <v>0</v>
      </c>
      <c r="J179" s="12"/>
    </row>
    <row r="180" spans="2:10" ht="15.6">
      <c r="B180" s="177"/>
      <c r="C180" s="117">
        <v>1422</v>
      </c>
      <c r="D180" s="39" t="s">
        <v>512</v>
      </c>
      <c r="E180" s="31"/>
      <c r="F180" s="106">
        <v>72.03</v>
      </c>
      <c r="G180" s="86">
        <v>0</v>
      </c>
      <c r="H180" s="15"/>
      <c r="I180" s="84">
        <f t="shared" si="15"/>
        <v>0</v>
      </c>
      <c r="J180" s="12"/>
    </row>
    <row r="181" spans="2:10" ht="15.6">
      <c r="B181" s="13" t="s">
        <v>7</v>
      </c>
      <c r="C181" s="13" t="s">
        <v>8</v>
      </c>
      <c r="D181" s="41" t="s">
        <v>442</v>
      </c>
      <c r="E181" s="31"/>
      <c r="F181" s="15" t="s">
        <v>10</v>
      </c>
      <c r="G181" s="15" t="s">
        <v>245</v>
      </c>
      <c r="H181" s="15"/>
      <c r="I181" s="15" t="s">
        <v>247</v>
      </c>
      <c r="J181" s="12"/>
    </row>
    <row r="182" spans="2:10" ht="15.6" customHeight="1">
      <c r="B182" s="190" t="s">
        <v>273</v>
      </c>
      <c r="C182" s="34">
        <v>1011</v>
      </c>
      <c r="D182" s="38" t="s">
        <v>274</v>
      </c>
      <c r="E182" s="31"/>
      <c r="F182" s="106">
        <v>17.339399999999998</v>
      </c>
      <c r="G182" s="86">
        <v>0</v>
      </c>
      <c r="H182" s="15"/>
      <c r="I182" s="84">
        <f t="shared" si="15"/>
        <v>0</v>
      </c>
      <c r="J182" s="12"/>
    </row>
    <row r="183" spans="2:10" ht="15.6">
      <c r="B183" s="190"/>
      <c r="C183" s="34">
        <v>1100</v>
      </c>
      <c r="D183" s="38" t="s">
        <v>275</v>
      </c>
      <c r="E183" s="31"/>
      <c r="F183" s="106">
        <v>9.3365999999999989</v>
      </c>
      <c r="G183" s="86">
        <v>0</v>
      </c>
      <c r="H183" s="15"/>
      <c r="I183" s="84">
        <f t="shared" si="15"/>
        <v>0</v>
      </c>
      <c r="J183" s="12"/>
    </row>
    <row r="184" spans="2:10" ht="15.6">
      <c r="B184" s="190"/>
      <c r="C184" s="34">
        <v>1101</v>
      </c>
      <c r="D184" s="38" t="s">
        <v>276</v>
      </c>
      <c r="E184" s="31"/>
      <c r="F184" s="106">
        <v>2.964</v>
      </c>
      <c r="G184" s="86">
        <v>0</v>
      </c>
      <c r="H184" s="15"/>
      <c r="I184" s="84">
        <f t="shared" si="15"/>
        <v>0</v>
      </c>
      <c r="J184" s="12"/>
    </row>
    <row r="185" spans="2:10" ht="15.6">
      <c r="B185" s="190"/>
      <c r="C185" s="34">
        <v>1102</v>
      </c>
      <c r="D185" s="38" t="s">
        <v>277</v>
      </c>
      <c r="E185" s="31"/>
      <c r="F185" s="106">
        <v>1.482</v>
      </c>
      <c r="G185" s="86">
        <v>0</v>
      </c>
      <c r="H185" s="15"/>
      <c r="I185" s="84">
        <f t="shared" si="15"/>
        <v>0</v>
      </c>
      <c r="J185" s="12"/>
    </row>
    <row r="186" spans="2:10" ht="15.6">
      <c r="B186" s="190"/>
      <c r="C186" s="34">
        <v>1105</v>
      </c>
      <c r="D186" s="38" t="s">
        <v>278</v>
      </c>
      <c r="E186" s="31"/>
      <c r="F186" s="106">
        <v>1.9265999999999999</v>
      </c>
      <c r="G186" s="86">
        <v>0</v>
      </c>
      <c r="H186" s="15"/>
      <c r="I186" s="84">
        <f t="shared" si="15"/>
        <v>0</v>
      </c>
      <c r="J186" s="12"/>
    </row>
    <row r="187" spans="2:10" ht="15.6">
      <c r="B187" s="190"/>
      <c r="C187" s="34">
        <v>1103</v>
      </c>
      <c r="D187" s="38" t="s">
        <v>279</v>
      </c>
      <c r="E187" s="31"/>
      <c r="F187" s="106">
        <v>17.339399999999998</v>
      </c>
      <c r="G187" s="86">
        <v>0</v>
      </c>
      <c r="H187" s="15"/>
      <c r="I187" s="84">
        <f t="shared" si="15"/>
        <v>0</v>
      </c>
      <c r="J187" s="12"/>
    </row>
    <row r="188" spans="2:10" ht="15.6">
      <c r="B188" s="190"/>
      <c r="C188" s="34">
        <v>1104</v>
      </c>
      <c r="D188" s="38" t="s">
        <v>280</v>
      </c>
      <c r="E188" s="31"/>
      <c r="F188" s="106">
        <v>17.339399999999998</v>
      </c>
      <c r="G188" s="86">
        <v>0</v>
      </c>
      <c r="H188" s="15"/>
      <c r="I188" s="84">
        <f t="shared" si="15"/>
        <v>0</v>
      </c>
      <c r="J188" s="12"/>
    </row>
    <row r="189" spans="2:10" ht="15.6">
      <c r="B189" s="190"/>
      <c r="C189" s="34">
        <v>1106</v>
      </c>
      <c r="D189" s="38" t="s">
        <v>281</v>
      </c>
      <c r="E189" s="31"/>
      <c r="F189" s="106">
        <v>2.964</v>
      </c>
      <c r="G189" s="86">
        <v>0</v>
      </c>
      <c r="H189" s="15"/>
      <c r="I189" s="84">
        <f t="shared" si="15"/>
        <v>0</v>
      </c>
      <c r="J189" s="12"/>
    </row>
    <row r="190" spans="2:10" ht="15.6">
      <c r="B190" s="190"/>
      <c r="C190" s="34">
        <v>1107</v>
      </c>
      <c r="D190" s="38" t="s">
        <v>282</v>
      </c>
      <c r="E190" s="31"/>
      <c r="F190" s="106">
        <v>2.964</v>
      </c>
      <c r="G190" s="86">
        <v>0</v>
      </c>
      <c r="H190" s="15"/>
      <c r="I190" s="84">
        <f t="shared" si="15"/>
        <v>0</v>
      </c>
      <c r="J190" s="12"/>
    </row>
    <row r="191" spans="2:10" ht="15.6">
      <c r="B191" s="190"/>
      <c r="C191" s="34">
        <v>1108</v>
      </c>
      <c r="D191" s="38" t="s">
        <v>283</v>
      </c>
      <c r="E191" s="31"/>
      <c r="F191" s="106">
        <v>1.482</v>
      </c>
      <c r="G191" s="86">
        <v>0</v>
      </c>
      <c r="H191" s="15"/>
      <c r="I191" s="84">
        <f t="shared" si="15"/>
        <v>0</v>
      </c>
      <c r="J191" s="12"/>
    </row>
    <row r="192" spans="2:10" ht="15.6">
      <c r="B192" s="190"/>
      <c r="C192" s="34">
        <v>1113</v>
      </c>
      <c r="D192" s="38" t="s">
        <v>284</v>
      </c>
      <c r="E192" s="31"/>
      <c r="F192" s="106">
        <v>2.964</v>
      </c>
      <c r="G192" s="86">
        <v>0</v>
      </c>
      <c r="H192" s="15"/>
      <c r="I192" s="84">
        <f t="shared" si="15"/>
        <v>0</v>
      </c>
      <c r="J192" s="12"/>
    </row>
    <row r="193" spans="2:10" ht="15.6">
      <c r="B193" s="190"/>
      <c r="C193" s="34">
        <v>1120</v>
      </c>
      <c r="D193" s="38" t="s">
        <v>285</v>
      </c>
      <c r="E193" s="31"/>
      <c r="F193" s="106">
        <v>1.482</v>
      </c>
      <c r="G193" s="86">
        <v>0</v>
      </c>
      <c r="H193" s="15"/>
      <c r="I193" s="84">
        <f t="shared" si="15"/>
        <v>0</v>
      </c>
      <c r="J193" s="12"/>
    </row>
    <row r="194" spans="2:10" ht="15.6">
      <c r="B194" s="190"/>
      <c r="C194" s="34">
        <v>1121</v>
      </c>
      <c r="D194" s="38" t="s">
        <v>286</v>
      </c>
      <c r="E194" s="31"/>
      <c r="F194" s="106">
        <v>2.964</v>
      </c>
      <c r="G194" s="86">
        <v>0</v>
      </c>
      <c r="H194" s="15"/>
      <c r="I194" s="84">
        <f t="shared" si="15"/>
        <v>0</v>
      </c>
      <c r="J194" s="12"/>
    </row>
    <row r="195" spans="2:10" ht="15.6">
      <c r="B195" s="190"/>
      <c r="C195" s="34">
        <v>1123</v>
      </c>
      <c r="D195" s="38" t="s">
        <v>287</v>
      </c>
      <c r="E195" s="31"/>
      <c r="F195" s="106">
        <v>5.1869999999999994</v>
      </c>
      <c r="G195" s="86">
        <v>0</v>
      </c>
      <c r="H195" s="15"/>
      <c r="I195" s="84">
        <f t="shared" si="15"/>
        <v>0</v>
      </c>
      <c r="J195" s="12"/>
    </row>
    <row r="196" spans="2:10" ht="15.6">
      <c r="B196" s="190"/>
      <c r="C196" s="34">
        <v>1124</v>
      </c>
      <c r="D196" s="38" t="s">
        <v>288</v>
      </c>
      <c r="E196" s="31"/>
      <c r="F196" s="106">
        <v>1.482</v>
      </c>
      <c r="G196" s="86">
        <v>0</v>
      </c>
      <c r="H196" s="15"/>
      <c r="I196" s="84">
        <f t="shared" si="15"/>
        <v>0</v>
      </c>
      <c r="J196" s="12"/>
    </row>
    <row r="197" spans="2:10" ht="15.6">
      <c r="B197" s="190"/>
      <c r="C197" s="34">
        <v>1130</v>
      </c>
      <c r="D197" s="38" t="s">
        <v>289</v>
      </c>
      <c r="E197" s="31"/>
      <c r="F197" s="106">
        <v>1.482</v>
      </c>
      <c r="G197" s="86">
        <v>0</v>
      </c>
      <c r="H197" s="15"/>
      <c r="I197" s="84">
        <f t="shared" si="15"/>
        <v>0</v>
      </c>
      <c r="J197" s="12"/>
    </row>
    <row r="198" spans="2:10" ht="15.6">
      <c r="B198" s="190"/>
      <c r="C198" s="34">
        <v>1133</v>
      </c>
      <c r="D198" s="38" t="s">
        <v>290</v>
      </c>
      <c r="E198" s="31"/>
      <c r="F198" s="106">
        <v>57.797999999999988</v>
      </c>
      <c r="G198" s="86">
        <v>0</v>
      </c>
      <c r="H198" s="15"/>
      <c r="I198" s="84">
        <f t="shared" si="15"/>
        <v>0</v>
      </c>
      <c r="J198" s="12"/>
    </row>
    <row r="199" spans="2:10" ht="15.6">
      <c r="B199" s="190"/>
      <c r="C199" s="34">
        <v>1136</v>
      </c>
      <c r="D199" s="38" t="s">
        <v>291</v>
      </c>
      <c r="E199" s="31"/>
      <c r="F199" s="106">
        <v>5.7797999999999998</v>
      </c>
      <c r="G199" s="86">
        <v>0</v>
      </c>
      <c r="H199" s="15"/>
      <c r="I199" s="84">
        <f t="shared" si="15"/>
        <v>0</v>
      </c>
      <c r="J199" s="12"/>
    </row>
    <row r="200" spans="2:10" ht="15.6">
      <c r="B200" s="13" t="s">
        <v>7</v>
      </c>
      <c r="C200" s="13" t="s">
        <v>8</v>
      </c>
      <c r="D200" s="41" t="s">
        <v>442</v>
      </c>
      <c r="E200" s="31"/>
      <c r="F200" s="15" t="s">
        <v>10</v>
      </c>
      <c r="G200" s="15" t="s">
        <v>245</v>
      </c>
      <c r="H200" s="15"/>
      <c r="I200" s="15" t="s">
        <v>247</v>
      </c>
      <c r="J200" s="12"/>
    </row>
    <row r="201" spans="2:10" ht="15.6" customHeight="1">
      <c r="B201" s="190" t="s">
        <v>372</v>
      </c>
      <c r="C201" s="34">
        <v>1201</v>
      </c>
      <c r="D201" s="38" t="s">
        <v>292</v>
      </c>
      <c r="E201" s="31"/>
      <c r="F201" s="106">
        <v>57.797999999999988</v>
      </c>
      <c r="G201" s="86">
        <v>0</v>
      </c>
      <c r="H201" s="15"/>
      <c r="I201" s="84">
        <f t="shared" si="15"/>
        <v>0</v>
      </c>
      <c r="J201" s="12"/>
    </row>
    <row r="202" spans="2:10" ht="15.6">
      <c r="B202" s="190"/>
      <c r="C202" s="34">
        <v>1202</v>
      </c>
      <c r="D202" s="38" t="s">
        <v>513</v>
      </c>
      <c r="E202" s="31"/>
      <c r="F202" s="106">
        <v>6.6</v>
      </c>
      <c r="G202" s="86">
        <v>0</v>
      </c>
      <c r="H202" s="15"/>
      <c r="I202" s="84">
        <f t="shared" si="15"/>
        <v>0</v>
      </c>
      <c r="J202" s="12"/>
    </row>
    <row r="203" spans="2:10" ht="15.6">
      <c r="B203" s="190"/>
      <c r="C203" s="34">
        <v>1204</v>
      </c>
      <c r="D203" s="38" t="s">
        <v>514</v>
      </c>
      <c r="E203" s="31"/>
      <c r="F203" s="106">
        <v>2.3712</v>
      </c>
      <c r="G203" s="86">
        <v>0</v>
      </c>
      <c r="H203" s="15"/>
      <c r="I203" s="84">
        <f t="shared" si="15"/>
        <v>0</v>
      </c>
      <c r="J203" s="12"/>
    </row>
    <row r="204" spans="2:10" ht="15.6">
      <c r="B204" s="190"/>
      <c r="C204" s="34">
        <v>1222</v>
      </c>
      <c r="D204" s="38" t="s">
        <v>515</v>
      </c>
      <c r="E204" s="31"/>
      <c r="F204" s="106">
        <v>6.6</v>
      </c>
      <c r="G204" s="86">
        <v>0</v>
      </c>
      <c r="H204" s="15"/>
      <c r="I204" s="84">
        <f t="shared" si="15"/>
        <v>0</v>
      </c>
      <c r="J204" s="12"/>
    </row>
    <row r="205" spans="2:10" ht="15.6">
      <c r="B205" s="190"/>
      <c r="C205" s="34">
        <v>1224</v>
      </c>
      <c r="D205" s="38" t="s">
        <v>516</v>
      </c>
      <c r="E205" s="31"/>
      <c r="F205" s="106">
        <v>2.37</v>
      </c>
      <c r="G205" s="86">
        <v>0</v>
      </c>
      <c r="H205" s="15"/>
      <c r="I205" s="84">
        <f t="shared" si="15"/>
        <v>0</v>
      </c>
      <c r="J205" s="12"/>
    </row>
    <row r="206" spans="2:10" ht="15.6">
      <c r="B206" s="190"/>
      <c r="C206" s="34">
        <v>1210</v>
      </c>
      <c r="D206" s="38" t="s">
        <v>293</v>
      </c>
      <c r="E206" s="31"/>
      <c r="F206" s="106">
        <v>92.921399999999977</v>
      </c>
      <c r="G206" s="86">
        <v>0</v>
      </c>
      <c r="H206" s="15"/>
      <c r="I206" s="84">
        <f t="shared" si="15"/>
        <v>0</v>
      </c>
      <c r="J206" s="12"/>
    </row>
    <row r="207" spans="2:10" ht="15.6">
      <c r="B207" s="190"/>
      <c r="C207" s="154">
        <v>1502</v>
      </c>
      <c r="D207" s="38" t="s">
        <v>294</v>
      </c>
      <c r="E207" s="31"/>
      <c r="F207" s="106">
        <v>72.025199999999998</v>
      </c>
      <c r="G207" s="86">
        <v>0</v>
      </c>
      <c r="H207" s="15"/>
      <c r="I207" s="84">
        <f t="shared" si="15"/>
        <v>0</v>
      </c>
      <c r="J207" s="12"/>
    </row>
    <row r="208" spans="2:10" ht="15.6">
      <c r="B208" s="190"/>
      <c r="C208" s="155"/>
      <c r="D208" s="38" t="s">
        <v>295</v>
      </c>
      <c r="E208" s="31"/>
      <c r="F208" s="106">
        <v>144.06</v>
      </c>
      <c r="G208" s="86">
        <v>0</v>
      </c>
      <c r="H208" s="15"/>
      <c r="I208" s="84">
        <f t="shared" si="15"/>
        <v>0</v>
      </c>
      <c r="J208" s="12"/>
    </row>
    <row r="209" spans="2:10" ht="15.6">
      <c r="B209" s="190"/>
      <c r="C209" s="156"/>
      <c r="D209" s="38" t="s">
        <v>296</v>
      </c>
      <c r="E209" s="31"/>
      <c r="F209" s="106">
        <v>216.09</v>
      </c>
      <c r="G209" s="86">
        <v>0</v>
      </c>
      <c r="H209" s="15"/>
      <c r="I209" s="84">
        <f t="shared" si="15"/>
        <v>0</v>
      </c>
      <c r="J209" s="12"/>
    </row>
    <row r="210" spans="2:10" ht="15.6">
      <c r="B210" s="190"/>
      <c r="C210" s="34">
        <v>1505</v>
      </c>
      <c r="D210" s="38" t="s">
        <v>297</v>
      </c>
      <c r="E210" s="31"/>
      <c r="F210" s="106">
        <v>619.32779999999991</v>
      </c>
      <c r="G210" s="86">
        <v>0</v>
      </c>
      <c r="H210" s="15"/>
      <c r="I210" s="84">
        <f t="shared" si="15"/>
        <v>0</v>
      </c>
      <c r="J210" s="12"/>
    </row>
    <row r="211" spans="2:10" ht="15.6">
      <c r="B211" s="190"/>
      <c r="C211" s="34">
        <v>1536</v>
      </c>
      <c r="D211" s="38" t="s">
        <v>298</v>
      </c>
      <c r="E211" s="31"/>
      <c r="F211" s="106">
        <v>725.8836</v>
      </c>
      <c r="G211" s="86">
        <v>0</v>
      </c>
      <c r="H211" s="15"/>
      <c r="I211" s="84">
        <f t="shared" si="15"/>
        <v>0</v>
      </c>
      <c r="J211" s="12"/>
    </row>
    <row r="212" spans="2:10" ht="15.6">
      <c r="B212" s="190"/>
      <c r="C212" s="34">
        <v>1301</v>
      </c>
      <c r="D212" s="38" t="s">
        <v>299</v>
      </c>
      <c r="E212" s="31"/>
      <c r="F212" s="106">
        <v>58.094399999999993</v>
      </c>
      <c r="G212" s="86">
        <v>0</v>
      </c>
      <c r="H212" s="15"/>
      <c r="I212" s="84">
        <f t="shared" si="15"/>
        <v>0</v>
      </c>
      <c r="J212" s="12"/>
    </row>
    <row r="213" spans="2:10" ht="15.6">
      <c r="B213" s="13" t="s">
        <v>7</v>
      </c>
      <c r="C213" s="13" t="s">
        <v>8</v>
      </c>
      <c r="D213" s="41" t="s">
        <v>442</v>
      </c>
      <c r="E213" s="31"/>
      <c r="F213" s="15" t="s">
        <v>10</v>
      </c>
      <c r="G213" s="15" t="s">
        <v>245</v>
      </c>
      <c r="H213" s="15"/>
      <c r="I213" s="15" t="s">
        <v>247</v>
      </c>
      <c r="J213" s="12"/>
    </row>
    <row r="214" spans="2:10" ht="15.6" customHeight="1">
      <c r="B214" s="199" t="s">
        <v>373</v>
      </c>
      <c r="C214" s="34">
        <v>1212</v>
      </c>
      <c r="D214" s="38" t="s">
        <v>517</v>
      </c>
      <c r="E214" s="31"/>
      <c r="F214" s="107">
        <v>0</v>
      </c>
      <c r="G214" s="86">
        <v>0</v>
      </c>
      <c r="H214" s="15"/>
      <c r="I214" s="84">
        <f t="shared" si="15"/>
        <v>0</v>
      </c>
      <c r="J214" s="12"/>
    </row>
    <row r="215" spans="2:10" ht="15.6" customHeight="1">
      <c r="B215" s="199"/>
      <c r="C215" s="34">
        <v>1223</v>
      </c>
      <c r="D215" s="38" t="s">
        <v>518</v>
      </c>
      <c r="E215" s="31"/>
      <c r="F215" s="107">
        <v>0</v>
      </c>
      <c r="G215" s="86">
        <v>0</v>
      </c>
      <c r="H215" s="15"/>
      <c r="I215" s="84">
        <f t="shared" si="15"/>
        <v>0</v>
      </c>
      <c r="J215" s="12"/>
    </row>
    <row r="216" spans="2:10" ht="15.6">
      <c r="B216" s="199"/>
      <c r="C216" s="36">
        <v>1537</v>
      </c>
      <c r="D216" s="40" t="s">
        <v>300</v>
      </c>
      <c r="E216" s="31"/>
      <c r="F216" s="107">
        <v>0</v>
      </c>
      <c r="G216" s="86">
        <v>0</v>
      </c>
      <c r="H216" s="15"/>
      <c r="I216" s="84">
        <f t="shared" si="15"/>
        <v>0</v>
      </c>
      <c r="J216" s="12"/>
    </row>
    <row r="217" spans="2:10" ht="15.6">
      <c r="B217" s="13" t="s">
        <v>7</v>
      </c>
      <c r="C217" s="13" t="s">
        <v>8</v>
      </c>
      <c r="D217" s="41" t="s">
        <v>442</v>
      </c>
      <c r="E217" s="31"/>
      <c r="F217" s="15" t="s">
        <v>10</v>
      </c>
      <c r="G217" s="15" t="s">
        <v>245</v>
      </c>
      <c r="H217" s="15"/>
      <c r="I217" s="15" t="s">
        <v>247</v>
      </c>
      <c r="J217" s="12"/>
    </row>
    <row r="218" spans="2:10" ht="15.6" customHeight="1">
      <c r="B218" s="175" t="s">
        <v>301</v>
      </c>
      <c r="C218" s="34">
        <v>1207</v>
      </c>
      <c r="D218" s="38" t="s">
        <v>302</v>
      </c>
      <c r="E218" s="31"/>
      <c r="F218" s="106">
        <v>174.28319999999999</v>
      </c>
      <c r="G218" s="86">
        <v>0</v>
      </c>
      <c r="H218" s="15"/>
      <c r="I218" s="84">
        <f t="shared" si="15"/>
        <v>0</v>
      </c>
      <c r="J218" s="12"/>
    </row>
    <row r="219" spans="2:10" ht="15.6">
      <c r="B219" s="176"/>
      <c r="C219" s="34">
        <v>1420</v>
      </c>
      <c r="D219" s="38" t="s">
        <v>303</v>
      </c>
      <c r="E219" s="31"/>
      <c r="F219" s="106">
        <v>232.0812</v>
      </c>
      <c r="G219" s="86">
        <v>0</v>
      </c>
      <c r="H219" s="15"/>
      <c r="I219" s="84">
        <f t="shared" si="15"/>
        <v>0</v>
      </c>
      <c r="J219" s="12"/>
    </row>
    <row r="220" spans="2:10" ht="15.6">
      <c r="B220" s="176"/>
      <c r="C220" s="34">
        <v>1421</v>
      </c>
      <c r="D220" s="38" t="s">
        <v>519</v>
      </c>
      <c r="E220" s="31"/>
      <c r="F220" s="106">
        <v>232.0812</v>
      </c>
      <c r="G220" s="86">
        <v>0</v>
      </c>
      <c r="H220" s="15"/>
      <c r="I220" s="84">
        <f t="shared" si="15"/>
        <v>0</v>
      </c>
      <c r="J220" s="12"/>
    </row>
    <row r="221" spans="2:10" ht="15.6">
      <c r="B221" s="176"/>
      <c r="C221" s="34">
        <v>1503</v>
      </c>
      <c r="D221" s="38" t="s">
        <v>304</v>
      </c>
      <c r="E221" s="31"/>
      <c r="F221" s="106">
        <v>1556.5445999999999</v>
      </c>
      <c r="G221" s="86">
        <v>0</v>
      </c>
      <c r="H221" s="15"/>
      <c r="I221" s="84">
        <f t="shared" si="15"/>
        <v>0</v>
      </c>
      <c r="J221" s="12"/>
    </row>
    <row r="222" spans="2:10" ht="15.6">
      <c r="B222" s="176"/>
      <c r="C222" s="34">
        <v>1538</v>
      </c>
      <c r="D222" s="38" t="s">
        <v>305</v>
      </c>
      <c r="E222" s="31"/>
      <c r="F222" s="106">
        <v>406.21619999999996</v>
      </c>
      <c r="G222" s="86">
        <v>0</v>
      </c>
      <c r="H222" s="15"/>
      <c r="I222" s="84">
        <f t="shared" si="15"/>
        <v>0</v>
      </c>
      <c r="J222" s="12"/>
    </row>
    <row r="223" spans="2:10" ht="15.6">
      <c r="B223" s="176"/>
      <c r="C223" s="34">
        <v>1508</v>
      </c>
      <c r="D223" s="38" t="s">
        <v>306</v>
      </c>
      <c r="E223" s="31"/>
      <c r="F223" s="106">
        <v>696.54</v>
      </c>
      <c r="G223" s="86">
        <v>0</v>
      </c>
      <c r="H223" s="15"/>
      <c r="I223" s="84">
        <f t="shared" si="15"/>
        <v>0</v>
      </c>
      <c r="J223" s="12"/>
    </row>
    <row r="224" spans="2:10" ht="15.6">
      <c r="B224" s="176"/>
      <c r="C224" s="34">
        <v>1509</v>
      </c>
      <c r="D224" s="38" t="s">
        <v>307</v>
      </c>
      <c r="E224" s="31"/>
      <c r="F224" s="106">
        <v>696.54</v>
      </c>
      <c r="G224" s="86">
        <v>0</v>
      </c>
      <c r="H224" s="15"/>
      <c r="I224" s="84">
        <f t="shared" si="15"/>
        <v>0</v>
      </c>
      <c r="J224" s="12"/>
    </row>
    <row r="225" spans="2:10" ht="15.6">
      <c r="B225" s="176"/>
      <c r="C225" s="34">
        <v>1510</v>
      </c>
      <c r="D225" s="38" t="s">
        <v>308</v>
      </c>
      <c r="E225" s="31"/>
      <c r="F225" s="106">
        <v>696.54</v>
      </c>
      <c r="G225" s="86">
        <v>0</v>
      </c>
      <c r="H225" s="15"/>
      <c r="I225" s="84">
        <f t="shared" si="15"/>
        <v>0</v>
      </c>
      <c r="J225" s="12"/>
    </row>
    <row r="226" spans="2:10" ht="15.6">
      <c r="B226" s="176"/>
      <c r="C226" s="34">
        <v>1511</v>
      </c>
      <c r="D226" s="38" t="s">
        <v>309</v>
      </c>
      <c r="E226" s="31"/>
      <c r="F226" s="106">
        <v>696.54</v>
      </c>
      <c r="G226" s="86">
        <v>0</v>
      </c>
      <c r="H226" s="15"/>
      <c r="I226" s="84">
        <f t="shared" si="15"/>
        <v>0</v>
      </c>
      <c r="J226" s="12"/>
    </row>
    <row r="227" spans="2:10" ht="15.6">
      <c r="B227" s="176"/>
      <c r="C227" s="34">
        <v>1512</v>
      </c>
      <c r="D227" s="38" t="s">
        <v>310</v>
      </c>
      <c r="E227" s="31"/>
      <c r="F227" s="106">
        <v>696.54</v>
      </c>
      <c r="G227" s="86">
        <v>0</v>
      </c>
      <c r="H227" s="15"/>
      <c r="I227" s="84">
        <f t="shared" si="15"/>
        <v>0</v>
      </c>
      <c r="J227" s="12"/>
    </row>
    <row r="228" spans="2:10" ht="15.6">
      <c r="B228" s="176"/>
      <c r="C228" s="34">
        <v>1513</v>
      </c>
      <c r="D228" s="38" t="s">
        <v>311</v>
      </c>
      <c r="E228" s="31"/>
      <c r="F228" s="106">
        <v>696.54</v>
      </c>
      <c r="G228" s="86">
        <v>0</v>
      </c>
      <c r="H228" s="15"/>
      <c r="I228" s="84">
        <f t="shared" si="15"/>
        <v>0</v>
      </c>
      <c r="J228" s="12"/>
    </row>
    <row r="229" spans="2:10" ht="15.6">
      <c r="B229" s="176"/>
      <c r="C229" s="34">
        <v>1514</v>
      </c>
      <c r="D229" s="38" t="s">
        <v>312</v>
      </c>
      <c r="E229" s="31"/>
      <c r="F229" s="106">
        <v>696.54</v>
      </c>
      <c r="G229" s="86">
        <v>0</v>
      </c>
      <c r="H229" s="15"/>
      <c r="I229" s="84">
        <f t="shared" si="15"/>
        <v>0</v>
      </c>
      <c r="J229" s="12"/>
    </row>
    <row r="230" spans="2:10" ht="15.6">
      <c r="B230" s="176"/>
      <c r="C230" s="34">
        <v>1515</v>
      </c>
      <c r="D230" s="38" t="s">
        <v>313</v>
      </c>
      <c r="E230" s="31"/>
      <c r="F230" s="106">
        <v>696.54</v>
      </c>
      <c r="G230" s="86">
        <v>0</v>
      </c>
      <c r="H230" s="15"/>
      <c r="I230" s="84">
        <f t="shared" si="15"/>
        <v>0</v>
      </c>
      <c r="J230" s="12"/>
    </row>
    <row r="231" spans="2:10" ht="15.6">
      <c r="B231" s="176"/>
      <c r="C231" s="34">
        <v>1516</v>
      </c>
      <c r="D231" s="38" t="s">
        <v>314</v>
      </c>
      <c r="E231" s="31"/>
      <c r="F231" s="106">
        <v>696.54</v>
      </c>
      <c r="G231" s="86">
        <v>0</v>
      </c>
      <c r="H231" s="15"/>
      <c r="I231" s="84">
        <f t="shared" si="15"/>
        <v>0</v>
      </c>
      <c r="J231" s="12"/>
    </row>
    <row r="232" spans="2:10" ht="15.6">
      <c r="B232" s="176"/>
      <c r="C232" s="34">
        <v>1518</v>
      </c>
      <c r="D232" s="38" t="s">
        <v>315</v>
      </c>
      <c r="E232" s="31"/>
      <c r="F232" s="106">
        <v>696.54</v>
      </c>
      <c r="G232" s="86">
        <v>0</v>
      </c>
      <c r="H232" s="15"/>
      <c r="I232" s="84">
        <f t="shared" si="15"/>
        <v>0</v>
      </c>
      <c r="J232" s="12"/>
    </row>
    <row r="233" spans="2:10" ht="15.6">
      <c r="B233" s="176"/>
      <c r="C233" s="34">
        <v>1528</v>
      </c>
      <c r="D233" s="38" t="s">
        <v>316</v>
      </c>
      <c r="E233" s="31"/>
      <c r="F233" s="106">
        <v>696.54</v>
      </c>
      <c r="G233" s="86">
        <v>0</v>
      </c>
      <c r="H233" s="15"/>
      <c r="I233" s="84">
        <f t="shared" si="15"/>
        <v>0</v>
      </c>
      <c r="J233" s="12"/>
    </row>
    <row r="234" spans="2:10" ht="15.6">
      <c r="B234" s="176"/>
      <c r="C234" s="34">
        <v>1532</v>
      </c>
      <c r="D234" s="38" t="s">
        <v>317</v>
      </c>
      <c r="E234" s="31"/>
      <c r="F234" s="106">
        <v>777.75359999999989</v>
      </c>
      <c r="G234" s="86">
        <v>0</v>
      </c>
      <c r="H234" s="15"/>
      <c r="I234" s="84">
        <f t="shared" si="15"/>
        <v>0</v>
      </c>
      <c r="J234" s="12"/>
    </row>
    <row r="235" spans="2:10" ht="15.6">
      <c r="B235" s="176"/>
      <c r="C235" s="34">
        <v>1533</v>
      </c>
      <c r="D235" s="38" t="s">
        <v>318</v>
      </c>
      <c r="E235" s="31"/>
      <c r="F235" s="106">
        <v>696.54</v>
      </c>
      <c r="G235" s="86">
        <v>0</v>
      </c>
      <c r="H235" s="15"/>
      <c r="I235" s="84">
        <f t="shared" si="15"/>
        <v>0</v>
      </c>
      <c r="J235" s="12"/>
    </row>
    <row r="236" spans="2:10" ht="15.6">
      <c r="B236" s="176"/>
      <c r="C236" s="34">
        <v>1534</v>
      </c>
      <c r="D236" s="38" t="s">
        <v>319</v>
      </c>
      <c r="E236" s="31"/>
      <c r="F236" s="106">
        <v>696.54</v>
      </c>
      <c r="G236" s="86">
        <v>0</v>
      </c>
      <c r="H236" s="15"/>
      <c r="I236" s="84">
        <f t="shared" si="15"/>
        <v>0</v>
      </c>
      <c r="J236" s="12"/>
    </row>
    <row r="237" spans="2:10" ht="15.6">
      <c r="B237" s="176"/>
      <c r="C237" s="34">
        <v>1535</v>
      </c>
      <c r="D237" s="38" t="s">
        <v>320</v>
      </c>
      <c r="E237" s="31"/>
      <c r="F237" s="106">
        <v>696.54</v>
      </c>
      <c r="G237" s="86">
        <v>0</v>
      </c>
      <c r="H237" s="15"/>
      <c r="I237" s="84">
        <f t="shared" si="15"/>
        <v>0</v>
      </c>
      <c r="J237" s="12"/>
    </row>
    <row r="238" spans="2:10" ht="15.6">
      <c r="B238" s="176"/>
      <c r="C238" s="34">
        <v>1539</v>
      </c>
      <c r="D238" s="38" t="s">
        <v>321</v>
      </c>
      <c r="E238" s="31"/>
      <c r="F238" s="106">
        <v>696.54</v>
      </c>
      <c r="G238" s="86">
        <v>0</v>
      </c>
      <c r="H238" s="15"/>
      <c r="I238" s="84">
        <f t="shared" si="15"/>
        <v>0</v>
      </c>
      <c r="J238" s="12"/>
    </row>
    <row r="239" spans="2:10" ht="15.6">
      <c r="B239" s="176"/>
      <c r="C239" s="34">
        <v>1540</v>
      </c>
      <c r="D239" s="38" t="s">
        <v>322</v>
      </c>
      <c r="E239" s="31"/>
      <c r="F239" s="106">
        <v>696.54</v>
      </c>
      <c r="G239" s="86">
        <v>0</v>
      </c>
      <c r="H239" s="15"/>
      <c r="I239" s="84">
        <f t="shared" ref="I239:I289" si="16">SUM(F239*G239)</f>
        <v>0</v>
      </c>
      <c r="J239" s="12"/>
    </row>
    <row r="240" spans="2:10" ht="15.6">
      <c r="B240" s="176"/>
      <c r="C240" s="34">
        <v>1541</v>
      </c>
      <c r="D240" s="38" t="s">
        <v>323</v>
      </c>
      <c r="E240" s="31"/>
      <c r="F240" s="106">
        <v>696.54</v>
      </c>
      <c r="G240" s="86">
        <v>0</v>
      </c>
      <c r="H240" s="15"/>
      <c r="I240" s="84">
        <f t="shared" si="16"/>
        <v>0</v>
      </c>
      <c r="J240" s="12"/>
    </row>
    <row r="241" spans="2:10" ht="15.6">
      <c r="B241" s="176"/>
      <c r="C241" s="34">
        <v>1602</v>
      </c>
      <c r="D241" s="38" t="s">
        <v>324</v>
      </c>
      <c r="E241" s="31"/>
      <c r="F241" s="106">
        <v>12.8934</v>
      </c>
      <c r="G241" s="86">
        <v>0</v>
      </c>
      <c r="H241" s="15"/>
      <c r="I241" s="84">
        <f t="shared" si="16"/>
        <v>0</v>
      </c>
      <c r="J241" s="12"/>
    </row>
    <row r="242" spans="2:10" ht="15.6">
      <c r="B242" s="176"/>
      <c r="C242" s="34">
        <v>1605</v>
      </c>
      <c r="D242" s="38" t="s">
        <v>325</v>
      </c>
      <c r="E242" s="31"/>
      <c r="F242" s="106">
        <v>11.5596</v>
      </c>
      <c r="G242" s="86">
        <v>0</v>
      </c>
      <c r="H242" s="15"/>
      <c r="I242" s="84">
        <f t="shared" si="16"/>
        <v>0</v>
      </c>
      <c r="J242" s="12"/>
    </row>
    <row r="243" spans="2:10" ht="15.6">
      <c r="B243" s="176"/>
      <c r="C243" s="34">
        <v>1614</v>
      </c>
      <c r="D243" s="38" t="s">
        <v>326</v>
      </c>
      <c r="E243" s="31"/>
      <c r="F243" s="106">
        <v>11.5596</v>
      </c>
      <c r="G243" s="86">
        <v>0</v>
      </c>
      <c r="H243" s="15"/>
      <c r="I243" s="84">
        <f t="shared" si="16"/>
        <v>0</v>
      </c>
      <c r="J243" s="12"/>
    </row>
    <row r="244" spans="2:10" ht="15.6">
      <c r="B244" s="176"/>
      <c r="C244" s="34">
        <v>1800</v>
      </c>
      <c r="D244" s="38" t="s">
        <v>327</v>
      </c>
      <c r="E244" s="31"/>
      <c r="F244" s="106">
        <v>1.9265999999999999</v>
      </c>
      <c r="G244" s="86">
        <v>0</v>
      </c>
      <c r="H244" s="15"/>
      <c r="I244" s="84">
        <f t="shared" si="16"/>
        <v>0</v>
      </c>
      <c r="J244" s="12"/>
    </row>
    <row r="245" spans="2:10" ht="15.6">
      <c r="B245" s="176"/>
      <c r="C245" s="34">
        <v>1803</v>
      </c>
      <c r="D245" s="38" t="s">
        <v>328</v>
      </c>
      <c r="E245" s="31"/>
      <c r="F245" s="106">
        <v>1.1856</v>
      </c>
      <c r="G245" s="86">
        <v>0</v>
      </c>
      <c r="H245" s="15"/>
      <c r="I245" s="84">
        <f t="shared" si="16"/>
        <v>0</v>
      </c>
      <c r="J245" s="12"/>
    </row>
    <row r="246" spans="2:10" ht="15.6">
      <c r="B246" s="176"/>
      <c r="C246" s="34">
        <v>6015</v>
      </c>
      <c r="D246" s="38" t="s">
        <v>329</v>
      </c>
      <c r="E246" s="31"/>
      <c r="F246" s="106">
        <v>14.375399999999997</v>
      </c>
      <c r="G246" s="86">
        <v>0</v>
      </c>
      <c r="H246" s="15"/>
      <c r="I246" s="84">
        <f t="shared" si="16"/>
        <v>0</v>
      </c>
      <c r="J246" s="12"/>
    </row>
    <row r="247" spans="2:10" ht="15.6">
      <c r="B247" s="176"/>
      <c r="C247" s="34">
        <v>7003</v>
      </c>
      <c r="D247" s="38" t="s">
        <v>520</v>
      </c>
      <c r="E247" s="31"/>
      <c r="F247" s="106">
        <v>378.35</v>
      </c>
      <c r="G247" s="86">
        <v>0</v>
      </c>
      <c r="H247" s="15"/>
      <c r="I247" s="84">
        <f t="shared" ref="I247" si="17">SUM(F247*G247)</f>
        <v>0</v>
      </c>
      <c r="J247" s="12"/>
    </row>
    <row r="248" spans="2:10" ht="15.6">
      <c r="B248" s="176"/>
      <c r="C248" s="34">
        <v>7004</v>
      </c>
      <c r="D248" s="38" t="s">
        <v>431</v>
      </c>
      <c r="E248" s="31"/>
      <c r="F248" s="106">
        <v>378.35</v>
      </c>
      <c r="G248" s="86">
        <v>0</v>
      </c>
      <c r="H248" s="15"/>
      <c r="I248" s="84">
        <f t="shared" ref="I248:I249" si="18">SUM(F248*G248)</f>
        <v>0</v>
      </c>
      <c r="J248" s="12"/>
    </row>
    <row r="249" spans="2:10" ht="15.6">
      <c r="B249" s="177"/>
      <c r="C249" s="34">
        <v>7005</v>
      </c>
      <c r="D249" s="38" t="s">
        <v>432</v>
      </c>
      <c r="E249" s="31"/>
      <c r="F249" s="106">
        <v>378.35</v>
      </c>
      <c r="G249" s="86">
        <v>0</v>
      </c>
      <c r="H249" s="15"/>
      <c r="I249" s="84">
        <f t="shared" si="18"/>
        <v>0</v>
      </c>
      <c r="J249" s="12"/>
    </row>
    <row r="250" spans="2:10" ht="15.6">
      <c r="B250" s="13" t="s">
        <v>7</v>
      </c>
      <c r="C250" s="13" t="s">
        <v>8</v>
      </c>
      <c r="D250" s="41" t="s">
        <v>442</v>
      </c>
      <c r="E250" s="31"/>
      <c r="F250" s="15" t="s">
        <v>10</v>
      </c>
      <c r="G250" s="15" t="s">
        <v>245</v>
      </c>
      <c r="H250" s="15"/>
      <c r="I250" s="15" t="s">
        <v>247</v>
      </c>
      <c r="J250" s="12"/>
    </row>
    <row r="251" spans="2:10" ht="15.6" customHeight="1">
      <c r="B251" s="175" t="s">
        <v>330</v>
      </c>
      <c r="C251" s="37" t="s">
        <v>331</v>
      </c>
      <c r="D251" s="38" t="s">
        <v>332</v>
      </c>
      <c r="E251" s="31"/>
      <c r="F251" s="106">
        <v>429.92819999999995</v>
      </c>
      <c r="G251" s="86">
        <v>0</v>
      </c>
      <c r="H251" s="15"/>
      <c r="I251" s="84">
        <f t="shared" si="16"/>
        <v>0</v>
      </c>
      <c r="J251" s="12"/>
    </row>
    <row r="252" spans="2:10" ht="15.6">
      <c r="B252" s="176"/>
      <c r="C252" s="37" t="s">
        <v>333</v>
      </c>
      <c r="D252" s="38" t="s">
        <v>334</v>
      </c>
      <c r="E252" s="31"/>
      <c r="F252" s="106">
        <v>286.767</v>
      </c>
      <c r="G252" s="86">
        <v>0</v>
      </c>
      <c r="H252" s="15"/>
      <c r="I252" s="84">
        <f t="shared" si="16"/>
        <v>0</v>
      </c>
      <c r="J252" s="12"/>
    </row>
    <row r="253" spans="2:10" ht="15.6">
      <c r="B253" s="176"/>
      <c r="C253" s="37" t="s">
        <v>335</v>
      </c>
      <c r="D253" s="38" t="s">
        <v>336</v>
      </c>
      <c r="E253" s="31"/>
      <c r="F253" s="106">
        <v>286.767</v>
      </c>
      <c r="G253" s="86">
        <v>0</v>
      </c>
      <c r="H253" s="15"/>
      <c r="I253" s="84">
        <f t="shared" si="16"/>
        <v>0</v>
      </c>
      <c r="J253" s="12"/>
    </row>
    <row r="254" spans="2:10" ht="15.6">
      <c r="B254" s="176"/>
      <c r="C254" s="37" t="s">
        <v>337</v>
      </c>
      <c r="D254" s="38" t="s">
        <v>338</v>
      </c>
      <c r="E254" s="31"/>
      <c r="F254" s="106">
        <v>286.767</v>
      </c>
      <c r="G254" s="86">
        <v>0</v>
      </c>
      <c r="H254" s="15"/>
      <c r="I254" s="84">
        <f t="shared" si="16"/>
        <v>0</v>
      </c>
      <c r="J254" s="12"/>
    </row>
    <row r="255" spans="2:10" ht="15.6">
      <c r="B255" s="176"/>
      <c r="C255" s="34">
        <v>1608</v>
      </c>
      <c r="D255" s="38" t="s">
        <v>339</v>
      </c>
      <c r="E255" s="31"/>
      <c r="F255" s="106">
        <v>157.833</v>
      </c>
      <c r="G255" s="86">
        <v>0</v>
      </c>
      <c r="H255" s="15"/>
      <c r="I255" s="84">
        <f t="shared" si="16"/>
        <v>0</v>
      </c>
      <c r="J255" s="12"/>
    </row>
    <row r="256" spans="2:10" ht="15.6">
      <c r="B256" s="176"/>
      <c r="C256" s="34">
        <v>1609</v>
      </c>
      <c r="D256" s="38" t="s">
        <v>340</v>
      </c>
      <c r="E256" s="31"/>
      <c r="F256" s="106">
        <v>172.06019999999998</v>
      </c>
      <c r="G256" s="86">
        <v>0</v>
      </c>
      <c r="H256" s="15"/>
      <c r="I256" s="84">
        <f t="shared" si="16"/>
        <v>0</v>
      </c>
      <c r="J256" s="12"/>
    </row>
    <row r="257" spans="2:10" ht="15.6">
      <c r="B257" s="176"/>
      <c r="C257" s="34">
        <v>1610</v>
      </c>
      <c r="D257" s="38" t="s">
        <v>341</v>
      </c>
      <c r="E257" s="31"/>
      <c r="F257" s="106">
        <v>72.025199999999998</v>
      </c>
      <c r="G257" s="86">
        <v>0</v>
      </c>
      <c r="H257" s="15"/>
      <c r="I257" s="84">
        <f t="shared" si="16"/>
        <v>0</v>
      </c>
      <c r="J257" s="12"/>
    </row>
    <row r="258" spans="2:10" ht="15.6">
      <c r="B258" s="176"/>
      <c r="C258" s="34">
        <v>1611</v>
      </c>
      <c r="D258" s="38" t="s">
        <v>342</v>
      </c>
      <c r="E258" s="31"/>
      <c r="F258" s="106">
        <v>208.96199999999996</v>
      </c>
      <c r="G258" s="86">
        <v>0</v>
      </c>
      <c r="H258" s="15"/>
      <c r="I258" s="84">
        <f t="shared" si="16"/>
        <v>0</v>
      </c>
      <c r="J258" s="12"/>
    </row>
    <row r="259" spans="2:10" ht="15.6">
      <c r="B259" s="176"/>
      <c r="C259" s="34">
        <v>1612</v>
      </c>
      <c r="D259" s="38" t="s">
        <v>343</v>
      </c>
      <c r="E259" s="31"/>
      <c r="F259" s="106">
        <v>143.75399999999999</v>
      </c>
      <c r="G259" s="86">
        <v>0</v>
      </c>
      <c r="H259" s="15"/>
      <c r="I259" s="84">
        <f t="shared" si="16"/>
        <v>0</v>
      </c>
      <c r="J259" s="12"/>
    </row>
    <row r="260" spans="2:10" ht="15.6">
      <c r="B260" s="176"/>
      <c r="C260" s="34">
        <v>1613</v>
      </c>
      <c r="D260" s="38" t="s">
        <v>344</v>
      </c>
      <c r="E260" s="53"/>
      <c r="F260" s="115">
        <v>290.18</v>
      </c>
      <c r="G260" s="86">
        <v>0</v>
      </c>
      <c r="H260" s="15"/>
      <c r="I260" s="84">
        <f t="shared" si="16"/>
        <v>0</v>
      </c>
      <c r="J260" s="12"/>
    </row>
    <row r="261" spans="2:10" ht="15.6">
      <c r="B261" s="176"/>
      <c r="C261" s="34">
        <v>1636</v>
      </c>
      <c r="D261" s="38" t="s">
        <v>345</v>
      </c>
      <c r="E261" s="53"/>
      <c r="F261" s="115">
        <v>348.27</v>
      </c>
      <c r="G261" s="86">
        <v>0</v>
      </c>
      <c r="H261" s="15"/>
      <c r="I261" s="84">
        <f t="shared" si="16"/>
        <v>0</v>
      </c>
      <c r="J261" s="12"/>
    </row>
    <row r="262" spans="2:10" ht="15.6">
      <c r="B262" s="177"/>
      <c r="C262" s="34">
        <v>1637</v>
      </c>
      <c r="D262" s="38" t="s">
        <v>537</v>
      </c>
      <c r="E262" s="53"/>
      <c r="F262" s="115">
        <v>151.02000000000001</v>
      </c>
      <c r="G262" s="86">
        <v>0</v>
      </c>
      <c r="H262" s="15"/>
      <c r="I262" s="84">
        <f t="shared" ref="I262" si="19">SUM(F262*G262)</f>
        <v>0</v>
      </c>
      <c r="J262" s="12"/>
    </row>
    <row r="263" spans="2:10" ht="15.6">
      <c r="B263" s="13" t="s">
        <v>7</v>
      </c>
      <c r="C263" s="13" t="s">
        <v>8</v>
      </c>
      <c r="D263" s="41" t="s">
        <v>442</v>
      </c>
      <c r="E263" s="31"/>
      <c r="F263" s="15" t="s">
        <v>10</v>
      </c>
      <c r="G263" s="15" t="s">
        <v>245</v>
      </c>
      <c r="H263" s="15"/>
      <c r="I263" s="15" t="s">
        <v>247</v>
      </c>
      <c r="J263" s="12"/>
    </row>
    <row r="264" spans="2:10" ht="15.6" customHeight="1">
      <c r="B264" s="196" t="s">
        <v>509</v>
      </c>
      <c r="C264" s="118">
        <v>1700</v>
      </c>
      <c r="D264" s="38" t="s">
        <v>521</v>
      </c>
      <c r="E264" s="31"/>
      <c r="F264" s="106">
        <v>180.06300000000002</v>
      </c>
      <c r="G264" s="86">
        <v>0</v>
      </c>
      <c r="H264" s="15"/>
      <c r="I264" s="84">
        <f t="shared" si="16"/>
        <v>0</v>
      </c>
      <c r="J264" s="12"/>
    </row>
    <row r="265" spans="2:10" ht="15.6">
      <c r="B265" s="197"/>
      <c r="C265" s="118">
        <v>1701</v>
      </c>
      <c r="D265" s="38" t="s">
        <v>522</v>
      </c>
      <c r="E265" s="31"/>
      <c r="F265" s="106">
        <v>180.06300000000002</v>
      </c>
      <c r="G265" s="86">
        <v>0</v>
      </c>
      <c r="H265" s="15"/>
      <c r="I265" s="84">
        <f t="shared" si="16"/>
        <v>0</v>
      </c>
      <c r="J265" s="12"/>
    </row>
    <row r="266" spans="2:10" ht="15.6">
      <c r="B266" s="197"/>
      <c r="C266" s="118">
        <v>1702</v>
      </c>
      <c r="D266" s="38" t="s">
        <v>523</v>
      </c>
      <c r="E266" s="31"/>
      <c r="F266" s="106">
        <v>180.06300000000002</v>
      </c>
      <c r="G266" s="86">
        <v>0</v>
      </c>
      <c r="H266" s="15"/>
      <c r="I266" s="84">
        <f t="shared" si="16"/>
        <v>0</v>
      </c>
      <c r="J266" s="12"/>
    </row>
    <row r="267" spans="2:10" ht="15.6">
      <c r="B267" s="197"/>
      <c r="C267" s="118">
        <v>1703</v>
      </c>
      <c r="D267" s="38" t="s">
        <v>524</v>
      </c>
      <c r="E267" s="31"/>
      <c r="F267" s="106">
        <v>180.06300000000002</v>
      </c>
      <c r="G267" s="86">
        <v>0</v>
      </c>
      <c r="H267" s="15"/>
      <c r="I267" s="84">
        <f t="shared" si="16"/>
        <v>0</v>
      </c>
      <c r="J267" s="12"/>
    </row>
    <row r="268" spans="2:10" ht="15.6">
      <c r="B268" s="197"/>
      <c r="C268" s="118">
        <v>1704</v>
      </c>
      <c r="D268" s="38" t="s">
        <v>525</v>
      </c>
      <c r="E268" s="31"/>
      <c r="F268" s="106">
        <v>180.06300000000002</v>
      </c>
      <c r="G268" s="86">
        <v>0</v>
      </c>
      <c r="H268" s="15"/>
      <c r="I268" s="84">
        <f t="shared" si="16"/>
        <v>0</v>
      </c>
      <c r="J268" s="12"/>
    </row>
    <row r="269" spans="2:10" ht="15.6">
      <c r="B269" s="197"/>
      <c r="C269" s="118">
        <v>1705</v>
      </c>
      <c r="D269" s="38" t="s">
        <v>526</v>
      </c>
      <c r="E269" s="31"/>
      <c r="F269" s="106">
        <v>180.06300000000002</v>
      </c>
      <c r="G269" s="86">
        <v>0</v>
      </c>
      <c r="H269" s="15"/>
      <c r="I269" s="84">
        <f t="shared" si="16"/>
        <v>0</v>
      </c>
      <c r="J269" s="12"/>
    </row>
    <row r="270" spans="2:10" ht="15.6">
      <c r="B270" s="197"/>
      <c r="C270" s="118">
        <v>1706</v>
      </c>
      <c r="D270" s="38" t="s">
        <v>527</v>
      </c>
      <c r="E270" s="31"/>
      <c r="F270" s="106">
        <v>180.06300000000002</v>
      </c>
      <c r="G270" s="86">
        <v>0</v>
      </c>
      <c r="H270" s="15"/>
      <c r="I270" s="84">
        <f t="shared" si="16"/>
        <v>0</v>
      </c>
      <c r="J270" s="12"/>
    </row>
    <row r="271" spans="2:10" ht="15.6">
      <c r="B271" s="197"/>
      <c r="C271" s="118">
        <v>1707</v>
      </c>
      <c r="D271" s="38" t="s">
        <v>528</v>
      </c>
      <c r="E271" s="31"/>
      <c r="F271" s="106">
        <v>180.06300000000002</v>
      </c>
      <c r="G271" s="86">
        <v>0</v>
      </c>
      <c r="H271" s="15"/>
      <c r="I271" s="84">
        <f t="shared" si="16"/>
        <v>0</v>
      </c>
      <c r="J271" s="12"/>
    </row>
    <row r="272" spans="2:10" ht="15.6">
      <c r="B272" s="197"/>
      <c r="C272" s="118">
        <v>4001</v>
      </c>
      <c r="D272" s="38" t="s">
        <v>530</v>
      </c>
      <c r="E272" s="31"/>
      <c r="F272" s="106">
        <v>100.04</v>
      </c>
      <c r="G272" s="86">
        <v>0</v>
      </c>
      <c r="H272" s="15"/>
      <c r="I272" s="84">
        <f t="shared" ref="I272:I279" si="20">SUM(F272*G272)</f>
        <v>0</v>
      </c>
      <c r="J272" s="12"/>
    </row>
    <row r="273" spans="2:10" ht="15.6">
      <c r="B273" s="197"/>
      <c r="C273" s="118">
        <v>4002</v>
      </c>
      <c r="D273" s="38" t="s">
        <v>529</v>
      </c>
      <c r="E273" s="31"/>
      <c r="F273" s="106">
        <v>100.04</v>
      </c>
      <c r="G273" s="86">
        <v>0</v>
      </c>
      <c r="H273" s="15"/>
      <c r="I273" s="84">
        <f t="shared" si="20"/>
        <v>0</v>
      </c>
      <c r="J273" s="12"/>
    </row>
    <row r="274" spans="2:10" ht="15.6">
      <c r="B274" s="197"/>
      <c r="C274" s="118">
        <v>4003</v>
      </c>
      <c r="D274" s="38" t="s">
        <v>531</v>
      </c>
      <c r="E274" s="31"/>
      <c r="F274" s="106">
        <v>100.04</v>
      </c>
      <c r="G274" s="86">
        <v>0</v>
      </c>
      <c r="H274" s="15"/>
      <c r="I274" s="84">
        <f t="shared" si="20"/>
        <v>0</v>
      </c>
      <c r="J274" s="12"/>
    </row>
    <row r="275" spans="2:10" ht="15.6">
      <c r="B275" s="197"/>
      <c r="C275" s="118">
        <v>4004</v>
      </c>
      <c r="D275" s="38" t="s">
        <v>532</v>
      </c>
      <c r="E275" s="31"/>
      <c r="F275" s="106">
        <v>100.04</v>
      </c>
      <c r="G275" s="86">
        <v>0</v>
      </c>
      <c r="H275" s="15"/>
      <c r="I275" s="84">
        <f t="shared" si="20"/>
        <v>0</v>
      </c>
      <c r="J275" s="12"/>
    </row>
    <row r="276" spans="2:10" ht="15.6">
      <c r="B276" s="197"/>
      <c r="C276" s="118">
        <v>4005</v>
      </c>
      <c r="D276" s="38" t="s">
        <v>533</v>
      </c>
      <c r="E276" s="31"/>
      <c r="F276" s="106">
        <v>100.04</v>
      </c>
      <c r="G276" s="86">
        <v>0</v>
      </c>
      <c r="H276" s="15"/>
      <c r="I276" s="84">
        <f t="shared" si="20"/>
        <v>0</v>
      </c>
      <c r="J276" s="12"/>
    </row>
    <row r="277" spans="2:10" ht="15.6">
      <c r="B277" s="197"/>
      <c r="C277" s="118">
        <v>4006</v>
      </c>
      <c r="D277" s="38" t="s">
        <v>534</v>
      </c>
      <c r="E277" s="31"/>
      <c r="F277" s="106">
        <v>100.04</v>
      </c>
      <c r="G277" s="86">
        <v>0</v>
      </c>
      <c r="H277" s="15"/>
      <c r="I277" s="84">
        <f t="shared" si="20"/>
        <v>0</v>
      </c>
      <c r="J277" s="12"/>
    </row>
    <row r="278" spans="2:10" ht="15.6">
      <c r="B278" s="197"/>
      <c r="C278" s="118">
        <v>4007</v>
      </c>
      <c r="D278" s="38" t="s">
        <v>535</v>
      </c>
      <c r="E278" s="31"/>
      <c r="F278" s="106">
        <v>100.04</v>
      </c>
      <c r="G278" s="86">
        <v>0</v>
      </c>
      <c r="H278" s="15"/>
      <c r="I278" s="84">
        <f t="shared" si="20"/>
        <v>0</v>
      </c>
      <c r="J278" s="12"/>
    </row>
    <row r="279" spans="2:10" ht="15.6">
      <c r="B279" s="198"/>
      <c r="C279" s="118">
        <v>4008</v>
      </c>
      <c r="D279" s="38" t="s">
        <v>536</v>
      </c>
      <c r="E279" s="31"/>
      <c r="F279" s="106">
        <v>100.04</v>
      </c>
      <c r="G279" s="86">
        <v>0</v>
      </c>
      <c r="H279" s="15"/>
      <c r="I279" s="84">
        <f t="shared" si="20"/>
        <v>0</v>
      </c>
      <c r="J279" s="12"/>
    </row>
    <row r="280" spans="2:10" ht="15.6">
      <c r="B280" s="13" t="s">
        <v>7</v>
      </c>
      <c r="C280" s="13" t="s">
        <v>8</v>
      </c>
      <c r="D280" s="41" t="s">
        <v>442</v>
      </c>
      <c r="E280" s="31"/>
      <c r="F280" s="15" t="s">
        <v>10</v>
      </c>
      <c r="G280" s="15" t="s">
        <v>245</v>
      </c>
      <c r="H280" s="15"/>
      <c r="I280" s="15" t="s">
        <v>247</v>
      </c>
      <c r="J280" s="12"/>
    </row>
    <row r="281" spans="2:10" ht="15.6" customHeight="1">
      <c r="B281" s="191" t="s">
        <v>374</v>
      </c>
      <c r="C281" s="37" t="s">
        <v>346</v>
      </c>
      <c r="D281" s="38" t="s">
        <v>347</v>
      </c>
      <c r="E281" s="31"/>
      <c r="F281" s="106">
        <v>28.898999999999994</v>
      </c>
      <c r="G281" s="86">
        <v>0</v>
      </c>
      <c r="H281" s="15"/>
      <c r="I281" s="84">
        <f t="shared" si="16"/>
        <v>0</v>
      </c>
      <c r="J281" s="12"/>
    </row>
    <row r="282" spans="2:10" ht="15.6">
      <c r="B282" s="191"/>
      <c r="C282" s="37" t="s">
        <v>348</v>
      </c>
      <c r="D282" s="38" t="s">
        <v>349</v>
      </c>
      <c r="E282" s="31"/>
      <c r="F282" s="106">
        <v>40.162199999999991</v>
      </c>
      <c r="G282" s="86">
        <v>0</v>
      </c>
      <c r="H282" s="15"/>
      <c r="I282" s="84">
        <f t="shared" si="16"/>
        <v>0</v>
      </c>
      <c r="J282" s="12"/>
    </row>
    <row r="283" spans="2:10" ht="15.6">
      <c r="B283" s="191"/>
      <c r="C283" s="37" t="s">
        <v>350</v>
      </c>
      <c r="D283" s="38" t="s">
        <v>351</v>
      </c>
      <c r="E283" s="31"/>
      <c r="F283" s="106">
        <v>50.091599999999993</v>
      </c>
      <c r="G283" s="86">
        <v>0</v>
      </c>
      <c r="H283" s="15"/>
      <c r="I283" s="84">
        <f t="shared" ref="I283:I296" si="21">SUM(F283*G283)</f>
        <v>0</v>
      </c>
      <c r="J283" s="12"/>
    </row>
    <row r="284" spans="2:10" ht="15.6">
      <c r="B284" s="191"/>
      <c r="C284" s="37" t="s">
        <v>352</v>
      </c>
      <c r="D284" s="38" t="s">
        <v>353</v>
      </c>
      <c r="E284" s="31"/>
      <c r="F284" s="106">
        <v>64.170599999999993</v>
      </c>
      <c r="G284" s="86">
        <v>0</v>
      </c>
      <c r="H284" s="15"/>
      <c r="I284" s="84">
        <f t="shared" si="21"/>
        <v>0</v>
      </c>
      <c r="J284" s="12"/>
    </row>
    <row r="285" spans="2:10" ht="15.6">
      <c r="B285" s="191"/>
      <c r="C285" s="37" t="s">
        <v>354</v>
      </c>
      <c r="D285" s="38" t="s">
        <v>355</v>
      </c>
      <c r="E285" s="31"/>
      <c r="F285" s="106">
        <v>50.091599999999993</v>
      </c>
      <c r="G285" s="86">
        <v>0</v>
      </c>
      <c r="H285" s="15"/>
      <c r="I285" s="84">
        <f t="shared" si="21"/>
        <v>0</v>
      </c>
      <c r="J285" s="12"/>
    </row>
    <row r="286" spans="2:10" ht="15.6">
      <c r="B286" s="191"/>
      <c r="C286" s="37" t="s">
        <v>356</v>
      </c>
      <c r="D286" s="38" t="s">
        <v>357</v>
      </c>
      <c r="E286" s="31"/>
      <c r="F286" s="106">
        <v>25.045799999999996</v>
      </c>
      <c r="G286" s="86">
        <v>0</v>
      </c>
      <c r="H286" s="15"/>
      <c r="I286" s="84">
        <f t="shared" si="21"/>
        <v>0</v>
      </c>
      <c r="J286" s="12"/>
    </row>
    <row r="287" spans="2:10" ht="15.6">
      <c r="B287" s="191"/>
      <c r="C287" s="37" t="s">
        <v>358</v>
      </c>
      <c r="D287" s="38" t="s">
        <v>359</v>
      </c>
      <c r="E287" s="31"/>
      <c r="F287" s="106">
        <v>50.091599999999993</v>
      </c>
      <c r="G287" s="86">
        <v>0</v>
      </c>
      <c r="H287" s="15"/>
      <c r="I287" s="84">
        <f t="shared" si="21"/>
        <v>0</v>
      </c>
      <c r="J287" s="12"/>
    </row>
    <row r="288" spans="2:10" ht="15.6">
      <c r="B288" s="191"/>
      <c r="C288" s="37" t="s">
        <v>360</v>
      </c>
      <c r="D288" s="38" t="s">
        <v>361</v>
      </c>
      <c r="E288" s="31"/>
      <c r="F288" s="106">
        <v>50.091599999999993</v>
      </c>
      <c r="G288" s="86">
        <v>0</v>
      </c>
      <c r="H288" s="15"/>
      <c r="I288" s="84">
        <f t="shared" si="21"/>
        <v>0</v>
      </c>
      <c r="J288" s="12"/>
    </row>
    <row r="289" spans="2:13" ht="15.6">
      <c r="B289" s="191"/>
      <c r="C289" s="37" t="s">
        <v>362</v>
      </c>
      <c r="D289" s="38" t="s">
        <v>363</v>
      </c>
      <c r="E289" s="31"/>
      <c r="F289" s="106">
        <v>50.091599999999993</v>
      </c>
      <c r="G289" s="86">
        <v>0</v>
      </c>
      <c r="H289" s="15"/>
      <c r="I289" s="84">
        <f t="shared" si="21"/>
        <v>0</v>
      </c>
      <c r="J289" s="12"/>
    </row>
    <row r="290" spans="2:13" ht="15.6">
      <c r="B290" s="191"/>
      <c r="C290" s="37" t="s">
        <v>364</v>
      </c>
      <c r="D290" s="38" t="s">
        <v>365</v>
      </c>
      <c r="E290" s="31"/>
      <c r="F290" s="106">
        <v>25.045799999999996</v>
      </c>
      <c r="G290" s="86">
        <v>0</v>
      </c>
      <c r="H290" s="15"/>
      <c r="I290" s="84">
        <f t="shared" si="21"/>
        <v>0</v>
      </c>
      <c r="J290" s="12"/>
    </row>
    <row r="291" spans="2:13" ht="15.6">
      <c r="B291" s="13" t="s">
        <v>7</v>
      </c>
      <c r="C291" s="13" t="s">
        <v>8</v>
      </c>
      <c r="D291" s="41" t="s">
        <v>442</v>
      </c>
      <c r="E291" s="31"/>
      <c r="F291" s="15" t="s">
        <v>10</v>
      </c>
      <c r="G291" s="15" t="s">
        <v>245</v>
      </c>
      <c r="H291" s="15"/>
      <c r="I291" s="15" t="s">
        <v>247</v>
      </c>
      <c r="J291" s="12"/>
    </row>
    <row r="292" spans="2:13" ht="15.6" customHeight="1">
      <c r="B292" s="192" t="s">
        <v>366</v>
      </c>
      <c r="C292" s="37" t="s">
        <v>472</v>
      </c>
      <c r="D292" s="38" t="s">
        <v>473</v>
      </c>
      <c r="E292" s="31"/>
      <c r="F292" s="106">
        <v>350</v>
      </c>
      <c r="G292" s="86">
        <v>0</v>
      </c>
      <c r="H292" s="15"/>
      <c r="I292" s="84">
        <f t="shared" si="21"/>
        <v>0</v>
      </c>
      <c r="J292" s="12"/>
    </row>
    <row r="293" spans="2:13" ht="15.6">
      <c r="B293" s="192"/>
      <c r="C293" s="37" t="s">
        <v>367</v>
      </c>
      <c r="D293" s="38" t="s">
        <v>368</v>
      </c>
      <c r="E293" s="31"/>
      <c r="F293" s="106">
        <v>320.85299999999995</v>
      </c>
      <c r="G293" s="86">
        <v>0</v>
      </c>
      <c r="H293" s="15"/>
      <c r="I293" s="84">
        <f t="shared" si="21"/>
        <v>0</v>
      </c>
      <c r="J293" s="12"/>
    </row>
    <row r="294" spans="2:13" ht="15.6">
      <c r="B294" s="192"/>
      <c r="C294" s="34">
        <v>6034</v>
      </c>
      <c r="D294" s="38" t="s">
        <v>369</v>
      </c>
      <c r="E294" s="31"/>
      <c r="F294" s="106">
        <v>74.248199999999983</v>
      </c>
      <c r="G294" s="86">
        <v>0</v>
      </c>
      <c r="H294" s="15"/>
      <c r="I294" s="84">
        <f t="shared" si="21"/>
        <v>0</v>
      </c>
    </row>
    <row r="295" spans="2:13" ht="15.6">
      <c r="B295" s="192"/>
      <c r="C295" s="34">
        <v>6061</v>
      </c>
      <c r="D295" s="38" t="s">
        <v>370</v>
      </c>
      <c r="E295" s="31"/>
      <c r="F295" s="106">
        <v>49.498799999999996</v>
      </c>
      <c r="G295" s="86">
        <v>0</v>
      </c>
      <c r="H295" s="15"/>
      <c r="I295" s="84">
        <f t="shared" si="21"/>
        <v>0</v>
      </c>
    </row>
    <row r="296" spans="2:13" ht="15.6">
      <c r="B296" s="192"/>
      <c r="C296" s="34">
        <v>6023</v>
      </c>
      <c r="D296" s="38" t="s">
        <v>371</v>
      </c>
      <c r="E296" s="31"/>
      <c r="F296" s="106">
        <v>46.534799999999997</v>
      </c>
      <c r="G296" s="86">
        <v>0</v>
      </c>
      <c r="H296" s="15"/>
      <c r="I296" s="84">
        <f t="shared" si="21"/>
        <v>0</v>
      </c>
    </row>
    <row r="297" spans="2:13" ht="15.6">
      <c r="B297" s="97"/>
      <c r="C297" s="88"/>
      <c r="D297" s="89"/>
      <c r="E297" s="94"/>
      <c r="F297" s="90"/>
      <c r="G297" s="91"/>
      <c r="H297" s="11"/>
      <c r="I297" s="90"/>
    </row>
    <row r="298" spans="2:13" ht="15" thickBot="1"/>
    <row r="299" spans="2:13">
      <c r="G299" s="180" t="s">
        <v>378</v>
      </c>
      <c r="H299" s="240"/>
      <c r="I299" s="70">
        <f>SUM(I23:I37,I39:I50,I52:I54,I56:I78,I80:I91,I93:I121,I123:I148,I150:I157,I159:I160,I162:I169)</f>
        <v>0</v>
      </c>
      <c r="K299" s="244" t="s">
        <v>538</v>
      </c>
      <c r="L299" s="244"/>
      <c r="M299" s="244"/>
    </row>
    <row r="300" spans="2:13">
      <c r="G300" s="121" t="s">
        <v>443</v>
      </c>
      <c r="H300" s="238"/>
      <c r="I300" s="46">
        <f>SUM(I174:I180,I182:I199,I201:I212,I214:I216,I218:I249,I251:I261,I262,I264:I279,I281:I290,I292:I296)</f>
        <v>0</v>
      </c>
      <c r="K300" t="s">
        <v>539</v>
      </c>
    </row>
    <row r="301" spans="2:13" ht="15" thickBot="1">
      <c r="G301" s="121" t="s">
        <v>429</v>
      </c>
      <c r="H301" s="239"/>
      <c r="I301" s="69">
        <f>-SUM(I299)*15/85+I299+I300</f>
        <v>0</v>
      </c>
      <c r="K301" t="s">
        <v>540</v>
      </c>
    </row>
    <row r="302" spans="2:13" ht="15" thickBot="1">
      <c r="G302" s="55" t="s">
        <v>430</v>
      </c>
      <c r="H302" s="73" t="s">
        <v>435</v>
      </c>
      <c r="I302" s="68">
        <v>0</v>
      </c>
      <c r="K302" t="s">
        <v>541</v>
      </c>
    </row>
    <row r="303" spans="2:13">
      <c r="G303" s="121" t="s">
        <v>267</v>
      </c>
      <c r="H303" s="241"/>
      <c r="I303" s="69">
        <f>SUM(I299,I300,I302)*100/114</f>
        <v>0</v>
      </c>
      <c r="K303" t="s">
        <v>542</v>
      </c>
    </row>
    <row r="304" spans="2:13">
      <c r="G304" s="121" t="s">
        <v>6</v>
      </c>
      <c r="H304" s="238"/>
      <c r="I304" s="69">
        <f>SUM(I303)*14/100</f>
        <v>0</v>
      </c>
      <c r="K304" t="s">
        <v>543</v>
      </c>
    </row>
    <row r="305" spans="3:9" ht="15" thickBot="1">
      <c r="G305" s="242" t="s">
        <v>377</v>
      </c>
      <c r="H305" s="243"/>
      <c r="I305" s="71">
        <f>SUM(H23:H37,H39:H50,H52:H54,H56:H78,H80:H91,H93:H121,H123:H148,H150:H157,H159:H160,H162:H169)</f>
        <v>0</v>
      </c>
    </row>
    <row r="306" spans="3:9" ht="15" thickBot="1">
      <c r="G306" s="3"/>
      <c r="H306" s="54" t="s">
        <v>449</v>
      </c>
      <c r="I306" s="72">
        <f>SUM(I307)/1.2</f>
        <v>0</v>
      </c>
    </row>
    <row r="307" spans="3:9" ht="15" thickBot="1">
      <c r="G307" s="194" t="s">
        <v>450</v>
      </c>
      <c r="H307" s="195"/>
      <c r="I307" s="77">
        <f>SUM(I303:I304)</f>
        <v>0</v>
      </c>
    </row>
    <row r="309" spans="3:9">
      <c r="D309" s="61" t="s">
        <v>453</v>
      </c>
      <c r="E309" s="62" t="s">
        <v>452</v>
      </c>
      <c r="F309" s="42" t="s">
        <v>476</v>
      </c>
    </row>
    <row r="310" spans="3:9">
      <c r="D310" s="202"/>
      <c r="E310" s="203"/>
      <c r="F310" s="42" t="s">
        <v>477</v>
      </c>
    </row>
    <row r="311" spans="3:9">
      <c r="C311" s="192" t="s">
        <v>457</v>
      </c>
      <c r="D311" s="60" t="s">
        <v>454</v>
      </c>
      <c r="E311" s="67"/>
    </row>
    <row r="312" spans="3:9">
      <c r="C312" s="192"/>
      <c r="D312" s="60" t="s">
        <v>455</v>
      </c>
      <c r="E312" s="67"/>
    </row>
    <row r="313" spans="3:9">
      <c r="C313" s="192"/>
      <c r="D313" s="60" t="s">
        <v>463</v>
      </c>
      <c r="E313" s="67"/>
    </row>
    <row r="314" spans="3:9">
      <c r="C314" s="192"/>
      <c r="D314" s="60" t="s">
        <v>456</v>
      </c>
      <c r="E314" s="67"/>
    </row>
    <row r="315" spans="3:9">
      <c r="C315" s="192"/>
      <c r="D315" s="60" t="s">
        <v>474</v>
      </c>
      <c r="E315" s="67"/>
    </row>
    <row r="318" spans="3:9">
      <c r="D318" s="61" t="s">
        <v>453</v>
      </c>
      <c r="E318" s="62" t="s">
        <v>452</v>
      </c>
      <c r="F318" s="42" t="s">
        <v>476</v>
      </c>
    </row>
    <row r="319" spans="3:9">
      <c r="D319" s="202"/>
      <c r="E319" s="203"/>
      <c r="F319" s="42" t="s">
        <v>477</v>
      </c>
    </row>
    <row r="320" spans="3:9">
      <c r="C320" s="192" t="s">
        <v>252</v>
      </c>
      <c r="D320" s="60" t="s">
        <v>458</v>
      </c>
      <c r="E320" s="67"/>
    </row>
    <row r="321" spans="2:5">
      <c r="C321" s="192"/>
      <c r="D321" s="60" t="s">
        <v>459</v>
      </c>
      <c r="E321" s="67"/>
    </row>
    <row r="322" spans="2:5">
      <c r="C322" s="192"/>
      <c r="D322" s="60" t="s">
        <v>460</v>
      </c>
      <c r="E322" s="67"/>
    </row>
    <row r="323" spans="2:5">
      <c r="C323" s="192"/>
      <c r="D323" s="60" t="s">
        <v>461</v>
      </c>
      <c r="E323" s="67"/>
    </row>
    <row r="325" spans="2:5">
      <c r="B325" t="s">
        <v>485</v>
      </c>
      <c r="C325" t="s">
        <v>486</v>
      </c>
    </row>
    <row r="327" spans="2:5">
      <c r="D327" s="204" t="s">
        <v>478</v>
      </c>
      <c r="E327" s="205"/>
    </row>
    <row r="328" spans="2:5">
      <c r="D328" s="206"/>
      <c r="E328" s="207"/>
    </row>
    <row r="329" spans="2:5">
      <c r="B329" s="211" t="s">
        <v>479</v>
      </c>
      <c r="C329" s="211"/>
      <c r="D329" s="208"/>
      <c r="E329" s="209"/>
    </row>
    <row r="330" spans="2:5">
      <c r="B330" s="212" t="s">
        <v>480</v>
      </c>
      <c r="C330" s="213"/>
      <c r="D330" s="208"/>
      <c r="E330" s="209"/>
    </row>
    <row r="331" spans="2:5">
      <c r="B331" s="214"/>
      <c r="C331" s="215"/>
      <c r="D331" s="208"/>
      <c r="E331" s="209"/>
    </row>
    <row r="332" spans="2:5">
      <c r="B332" s="216"/>
      <c r="C332" s="217"/>
      <c r="D332" s="208"/>
      <c r="E332" s="209"/>
    </row>
    <row r="333" spans="2:5">
      <c r="B333" s="218" t="s">
        <v>481</v>
      </c>
      <c r="C333" s="219"/>
      <c r="D333" s="208"/>
      <c r="E333" s="209"/>
    </row>
    <row r="334" spans="2:5">
      <c r="B334" s="218" t="s">
        <v>483</v>
      </c>
      <c r="C334" s="219"/>
      <c r="D334" s="208"/>
      <c r="E334" s="209"/>
    </row>
    <row r="335" spans="2:5">
      <c r="B335" s="218" t="s">
        <v>482</v>
      </c>
      <c r="C335" s="219"/>
      <c r="D335" s="208"/>
      <c r="E335" s="209"/>
    </row>
    <row r="336" spans="2:5">
      <c r="B336" s="212" t="s">
        <v>484</v>
      </c>
      <c r="C336" s="213"/>
      <c r="D336" s="210"/>
      <c r="E336" s="210"/>
    </row>
    <row r="337" spans="2:5">
      <c r="B337" s="214"/>
      <c r="C337" s="215"/>
      <c r="D337" s="210"/>
      <c r="E337" s="210"/>
    </row>
    <row r="338" spans="2:5">
      <c r="B338" s="216"/>
      <c r="C338" s="217"/>
      <c r="D338" s="210"/>
      <c r="E338" s="210"/>
    </row>
  </sheetData>
  <sheetProtection algorithmName="SHA-512" hashValue="VW8nQAf+2X4+8jhCoF4aVxBNNjuz8DaBM0AuP0f66vBlEVlwelwy8zhc9sNemr1db/L1rC/Ae8UXtDEvthBtag==" saltValue="YSG2gfIKNwVBBot3rYkl6A==" spinCount="100000" sheet="1" objects="1" scenarios="1" selectLockedCells="1"/>
  <mergeCells count="70">
    <mergeCell ref="B292:B296"/>
    <mergeCell ref="B251:B262"/>
    <mergeCell ref="B214:B216"/>
    <mergeCell ref="B218:B249"/>
    <mergeCell ref="B264:B279"/>
    <mergeCell ref="B281:B290"/>
    <mergeCell ref="B171:I171"/>
    <mergeCell ref="B172:I172"/>
    <mergeCell ref="B174:B180"/>
    <mergeCell ref="B182:B199"/>
    <mergeCell ref="B201:B212"/>
    <mergeCell ref="C207:C209"/>
    <mergeCell ref="B123:B148"/>
    <mergeCell ref="B150:B157"/>
    <mergeCell ref="B159:B160"/>
    <mergeCell ref="B170:I170"/>
    <mergeCell ref="C311:C315"/>
    <mergeCell ref="G300:H300"/>
    <mergeCell ref="G301:H301"/>
    <mergeCell ref="G299:H299"/>
    <mergeCell ref="G303:H303"/>
    <mergeCell ref="G304:H304"/>
    <mergeCell ref="G305:H305"/>
    <mergeCell ref="G307:H307"/>
    <mergeCell ref="D310:E310"/>
    <mergeCell ref="B23:B37"/>
    <mergeCell ref="B52:B54"/>
    <mergeCell ref="B56:B78"/>
    <mergeCell ref="B80:B91"/>
    <mergeCell ref="B93:B121"/>
    <mergeCell ref="B39:B50"/>
    <mergeCell ref="B18:I18"/>
    <mergeCell ref="B19:C19"/>
    <mergeCell ref="D19:F19"/>
    <mergeCell ref="G19:I19"/>
    <mergeCell ref="B21:I21"/>
    <mergeCell ref="B7:E7"/>
    <mergeCell ref="G7:I7"/>
    <mergeCell ref="H16:I16"/>
    <mergeCell ref="G2:I2"/>
    <mergeCell ref="G3:H3"/>
    <mergeCell ref="G4:H4"/>
    <mergeCell ref="G5:H5"/>
    <mergeCell ref="H13:I13"/>
    <mergeCell ref="G10:G11"/>
    <mergeCell ref="H10:I11"/>
    <mergeCell ref="H12:I12"/>
    <mergeCell ref="B9:E16"/>
    <mergeCell ref="H9:I9"/>
    <mergeCell ref="H14:I14"/>
    <mergeCell ref="H15:I15"/>
    <mergeCell ref="D336:E338"/>
    <mergeCell ref="B329:C329"/>
    <mergeCell ref="B330:C332"/>
    <mergeCell ref="B333:C333"/>
    <mergeCell ref="B334:C334"/>
    <mergeCell ref="B336:C338"/>
    <mergeCell ref="B335:C335"/>
    <mergeCell ref="D331:E331"/>
    <mergeCell ref="D332:E332"/>
    <mergeCell ref="D333:E333"/>
    <mergeCell ref="D334:E334"/>
    <mergeCell ref="D335:E335"/>
    <mergeCell ref="D319:E319"/>
    <mergeCell ref="D327:E327"/>
    <mergeCell ref="D328:E328"/>
    <mergeCell ref="D329:E329"/>
    <mergeCell ref="D330:E330"/>
    <mergeCell ref="C320:C323"/>
    <mergeCell ref="B162:B169"/>
  </mergeCells>
  <dataValidations count="2">
    <dataValidation type="list" allowBlank="1" showInputMessage="1" showErrorMessage="1" sqref="H302">
      <formula1>CourierRange</formula1>
    </dataValidation>
    <dataValidation type="list" allowBlank="1" showInputMessage="1" showErrorMessage="1" sqref="I302">
      <formula1>INDIRECT($H$302)</formula1>
    </dataValidation>
  </dataValidations>
  <pageMargins left="0.7" right="0.7" top="0.75" bottom="0.75" header="0.3" footer="0.3"/>
  <pageSetup paperSize="9" scale="50" fitToHeight="0" orientation="portrait" r:id="rId1"/>
  <rowBreaks count="4" manualBreakCount="4">
    <brk id="91" max="9" man="1"/>
    <brk id="170" max="9" man="1"/>
    <brk id="262" max="9" man="1"/>
    <brk id="307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BFC860E-6581-4C23-8F5B-3383EB4C5CF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E311:E315</xm:sqref>
        </x14:conditionalFormatting>
        <x14:conditionalFormatting xmlns:xm="http://schemas.microsoft.com/office/excel/2006/main">
          <x14:cfRule type="iconSet" priority="1" id="{3627EC32-C7E8-44E3-B7B9-384D3DB3A50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E320:E323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K316"/>
  <sheetViews>
    <sheetView zoomScaleNormal="100" workbookViewId="0">
      <selection activeCell="G221" sqref="G221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5.218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4" t="s">
        <v>475</v>
      </c>
      <c r="H2" s="135"/>
      <c r="I2" s="136"/>
    </row>
    <row r="3" spans="2:9" ht="15.6">
      <c r="G3" s="137" t="s">
        <v>448</v>
      </c>
      <c r="H3" s="138"/>
      <c r="I3" s="64"/>
    </row>
    <row r="4" spans="2:9" ht="15.6">
      <c r="G4" s="137" t="s">
        <v>471</v>
      </c>
      <c r="H4" s="138"/>
      <c r="I4" s="64"/>
    </row>
    <row r="5" spans="2:9" ht="16.2" thickBot="1">
      <c r="G5" s="139" t="s">
        <v>1</v>
      </c>
      <c r="H5" s="140"/>
      <c r="I5" s="65"/>
    </row>
    <row r="6" spans="2:9" ht="15" thickBot="1"/>
    <row r="7" spans="2:9" ht="16.2" thickBot="1">
      <c r="B7" s="141" t="s">
        <v>251</v>
      </c>
      <c r="C7" s="142"/>
      <c r="D7" s="143"/>
      <c r="E7" s="144"/>
      <c r="G7" s="145" t="s">
        <v>466</v>
      </c>
      <c r="H7" s="146"/>
      <c r="I7" s="147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63" t="s">
        <v>465</v>
      </c>
      <c r="C9" s="164"/>
      <c r="D9" s="164"/>
      <c r="E9" s="165"/>
      <c r="G9" s="59" t="s">
        <v>467</v>
      </c>
      <c r="H9" s="231"/>
      <c r="I9" s="232"/>
    </row>
    <row r="10" spans="2:9" ht="14.4" customHeight="1">
      <c r="B10" s="166"/>
      <c r="C10" s="167"/>
      <c r="D10" s="167"/>
      <c r="E10" s="168"/>
      <c r="G10" s="224" t="s">
        <v>451</v>
      </c>
      <c r="H10" s="225"/>
      <c r="I10" s="226"/>
    </row>
    <row r="11" spans="2:9" ht="14.4" customHeight="1">
      <c r="B11" s="166"/>
      <c r="C11" s="167"/>
      <c r="D11" s="167"/>
      <c r="E11" s="168"/>
      <c r="G11" s="179"/>
      <c r="H11" s="227"/>
      <c r="I11" s="228"/>
    </row>
    <row r="12" spans="2:9" ht="14.4" customHeight="1">
      <c r="B12" s="166"/>
      <c r="C12" s="167"/>
      <c r="D12" s="167"/>
      <c r="E12" s="168"/>
      <c r="G12" s="63" t="s">
        <v>462</v>
      </c>
      <c r="H12" s="229"/>
      <c r="I12" s="230"/>
    </row>
    <row r="13" spans="2:9" ht="14.4" customHeight="1">
      <c r="B13" s="166"/>
      <c r="C13" s="167"/>
      <c r="D13" s="167"/>
      <c r="E13" s="168"/>
      <c r="G13" s="63" t="s">
        <v>2</v>
      </c>
      <c r="H13" s="222" t="s">
        <v>470</v>
      </c>
      <c r="I13" s="223"/>
    </row>
    <row r="14" spans="2:9" ht="14.4" customHeight="1">
      <c r="B14" s="166"/>
      <c r="C14" s="167"/>
      <c r="D14" s="167"/>
      <c r="E14" s="168"/>
      <c r="G14" s="4" t="s">
        <v>3</v>
      </c>
      <c r="H14" s="233"/>
      <c r="I14" s="234"/>
    </row>
    <row r="15" spans="2:9" ht="14.4" customHeight="1">
      <c r="B15" s="166"/>
      <c r="C15" s="167"/>
      <c r="D15" s="167"/>
      <c r="E15" s="168"/>
      <c r="G15" s="4" t="s">
        <v>4</v>
      </c>
      <c r="H15" s="233"/>
      <c r="I15" s="234"/>
    </row>
    <row r="16" spans="2:9" ht="15" customHeight="1" thickBot="1">
      <c r="B16" s="169"/>
      <c r="C16" s="170"/>
      <c r="D16" s="170"/>
      <c r="E16" s="171"/>
      <c r="G16" s="5" t="s">
        <v>5</v>
      </c>
      <c r="H16" s="220"/>
      <c r="I16" s="221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19" t="s">
        <v>447</v>
      </c>
      <c r="C18" s="119"/>
      <c r="D18" s="119"/>
      <c r="E18" s="119"/>
      <c r="F18" s="119"/>
      <c r="G18" s="119"/>
      <c r="H18" s="119"/>
      <c r="I18" s="119"/>
    </row>
    <row r="19" spans="2:10">
      <c r="B19" s="120"/>
      <c r="C19" s="120"/>
      <c r="D19" s="131"/>
      <c r="E19" s="132"/>
      <c r="F19" s="133"/>
      <c r="G19" s="162" t="s">
        <v>464</v>
      </c>
      <c r="H19" s="162"/>
      <c r="I19" s="162"/>
    </row>
    <row r="21" spans="2:10" ht="18">
      <c r="B21" s="127" t="s">
        <v>376</v>
      </c>
      <c r="C21" s="127"/>
      <c r="D21" s="127"/>
      <c r="E21" s="127"/>
      <c r="F21" s="127"/>
      <c r="G21" s="127"/>
      <c r="H21" s="127"/>
      <c r="I21" s="127"/>
    </row>
    <row r="22" spans="2:10" ht="15.6">
      <c r="B22" s="13" t="s">
        <v>7</v>
      </c>
      <c r="C22" s="13" t="s">
        <v>8</v>
      </c>
      <c r="D22" s="41" t="s">
        <v>9</v>
      </c>
      <c r="E22" s="14" t="s">
        <v>0</v>
      </c>
      <c r="F22" s="15" t="s">
        <v>10</v>
      </c>
      <c r="G22" s="15" t="s">
        <v>245</v>
      </c>
      <c r="H22" s="15" t="s">
        <v>246</v>
      </c>
      <c r="I22" s="15" t="s">
        <v>247</v>
      </c>
      <c r="J22" s="11"/>
    </row>
    <row r="23" spans="2:10" ht="15.6" customHeight="1">
      <c r="B23" s="128" t="s">
        <v>11</v>
      </c>
      <c r="C23" s="16" t="s">
        <v>12</v>
      </c>
      <c r="D23" s="17" t="s">
        <v>13</v>
      </c>
      <c r="E23" s="21">
        <v>2</v>
      </c>
      <c r="F23" s="85">
        <v>4564.5525899999975</v>
      </c>
      <c r="G23" s="66">
        <v>0</v>
      </c>
      <c r="H23" s="29">
        <f>SUM(E23*G23)</f>
        <v>0</v>
      </c>
      <c r="I23" s="30">
        <f>SUM(F23*G23)</f>
        <v>0</v>
      </c>
      <c r="J23" s="8"/>
    </row>
    <row r="24" spans="2:10" ht="15.6">
      <c r="B24" s="129"/>
      <c r="C24" s="16" t="s">
        <v>14</v>
      </c>
      <c r="D24" s="17" t="s">
        <v>15</v>
      </c>
      <c r="E24" s="21">
        <v>2</v>
      </c>
      <c r="F24" s="109">
        <v>4564.5525899999975</v>
      </c>
      <c r="G24" s="66">
        <v>0</v>
      </c>
      <c r="H24" s="29">
        <f>SUM(E24*G24)</f>
        <v>0</v>
      </c>
      <c r="I24" s="30">
        <f>SUM(F24*G24)</f>
        <v>0</v>
      </c>
      <c r="J24" s="8"/>
    </row>
    <row r="25" spans="2:10" ht="15.6">
      <c r="B25" s="129"/>
      <c r="C25" s="16" t="s">
        <v>16</v>
      </c>
      <c r="D25" s="17" t="s">
        <v>17</v>
      </c>
      <c r="E25" s="21">
        <v>1</v>
      </c>
      <c r="F25" s="109">
        <v>2326.3176299999986</v>
      </c>
      <c r="G25" s="66">
        <v>0</v>
      </c>
      <c r="H25" s="29">
        <f t="shared" ref="H25:H89" si="0">SUM(E25*G25)</f>
        <v>0</v>
      </c>
      <c r="I25" s="30">
        <f t="shared" ref="I25:I89" si="1">SUM(F25*G25)</f>
        <v>0</v>
      </c>
      <c r="J25" s="8"/>
    </row>
    <row r="26" spans="2:10" ht="15.6">
      <c r="B26" s="129"/>
      <c r="C26" s="16" t="s">
        <v>18</v>
      </c>
      <c r="D26" s="17" t="s">
        <v>19</v>
      </c>
      <c r="E26" s="21">
        <v>1</v>
      </c>
      <c r="F26" s="109">
        <v>2326.3176299999986</v>
      </c>
      <c r="G26" s="66">
        <v>0</v>
      </c>
      <c r="H26" s="29">
        <f t="shared" si="0"/>
        <v>0</v>
      </c>
      <c r="I26" s="30">
        <f t="shared" si="1"/>
        <v>0</v>
      </c>
      <c r="J26" s="8"/>
    </row>
    <row r="27" spans="2:10" ht="15.6">
      <c r="B27" s="129"/>
      <c r="C27" s="19" t="s">
        <v>20</v>
      </c>
      <c r="D27" s="20" t="s">
        <v>21</v>
      </c>
      <c r="E27" s="22">
        <v>0.30399999999999999</v>
      </c>
      <c r="F27" s="109">
        <v>704.20193999999958</v>
      </c>
      <c r="G27" s="66">
        <v>0</v>
      </c>
      <c r="H27" s="29">
        <f t="shared" si="0"/>
        <v>0</v>
      </c>
      <c r="I27" s="30">
        <f t="shared" si="1"/>
        <v>0</v>
      </c>
      <c r="J27" s="8"/>
    </row>
    <row r="28" spans="2:10" ht="15.6">
      <c r="B28" s="129"/>
      <c r="C28" s="16" t="s">
        <v>22</v>
      </c>
      <c r="D28" s="17" t="s">
        <v>23</v>
      </c>
      <c r="E28" s="21">
        <v>1</v>
      </c>
      <c r="F28" s="109">
        <v>2326.3176299999986</v>
      </c>
      <c r="G28" s="66">
        <v>0</v>
      </c>
      <c r="H28" s="29">
        <f t="shared" si="0"/>
        <v>0</v>
      </c>
      <c r="I28" s="30">
        <f t="shared" si="1"/>
        <v>0</v>
      </c>
      <c r="J28" s="8"/>
    </row>
    <row r="29" spans="2:10" ht="15.6">
      <c r="B29" s="129"/>
      <c r="C29" s="19" t="s">
        <v>24</v>
      </c>
      <c r="D29" s="17" t="s">
        <v>25</v>
      </c>
      <c r="E29" s="22">
        <v>1</v>
      </c>
      <c r="F29" s="109">
        <v>2311.6087799999987</v>
      </c>
      <c r="G29" s="66">
        <v>0</v>
      </c>
      <c r="H29" s="29">
        <f t="shared" si="0"/>
        <v>0</v>
      </c>
      <c r="I29" s="30">
        <f t="shared" si="1"/>
        <v>0</v>
      </c>
      <c r="J29" s="8"/>
    </row>
    <row r="30" spans="2:10" ht="15.6">
      <c r="B30" s="129"/>
      <c r="C30" s="16" t="s">
        <v>26</v>
      </c>
      <c r="D30" s="17" t="s">
        <v>27</v>
      </c>
      <c r="E30" s="21">
        <v>0.52</v>
      </c>
      <c r="F30" s="85">
        <v>1199.5826699999991</v>
      </c>
      <c r="G30" s="66">
        <v>0</v>
      </c>
      <c r="H30" s="29">
        <f t="shared" si="0"/>
        <v>0</v>
      </c>
      <c r="I30" s="30">
        <f t="shared" si="1"/>
        <v>0</v>
      </c>
      <c r="J30" s="8"/>
    </row>
    <row r="31" spans="2:10" ht="15.6">
      <c r="B31" s="129"/>
      <c r="C31" s="16" t="s">
        <v>28</v>
      </c>
      <c r="D31" s="17" t="s">
        <v>29</v>
      </c>
      <c r="E31" s="21">
        <v>0.46500000000000002</v>
      </c>
      <c r="F31" s="85">
        <v>1074.8130899999994</v>
      </c>
      <c r="G31" s="66">
        <v>0</v>
      </c>
      <c r="H31" s="29">
        <f t="shared" si="0"/>
        <v>0</v>
      </c>
      <c r="I31" s="30">
        <f t="shared" si="1"/>
        <v>0</v>
      </c>
      <c r="J31" s="8"/>
    </row>
    <row r="32" spans="2:10" ht="15.6">
      <c r="B32" s="129"/>
      <c r="C32" s="16" t="s">
        <v>30</v>
      </c>
      <c r="D32" s="17" t="s">
        <v>31</v>
      </c>
      <c r="E32" s="21">
        <v>0.46500000000000002</v>
      </c>
      <c r="F32" s="85">
        <v>1074.8130899999994</v>
      </c>
      <c r="G32" s="66">
        <v>0</v>
      </c>
      <c r="H32" s="29">
        <f t="shared" si="0"/>
        <v>0</v>
      </c>
      <c r="I32" s="30">
        <f t="shared" si="1"/>
        <v>0</v>
      </c>
      <c r="J32" s="8"/>
    </row>
    <row r="33" spans="2:10" ht="15.6">
      <c r="B33" s="129"/>
      <c r="C33" s="16" t="s">
        <v>32</v>
      </c>
      <c r="D33" s="17" t="s">
        <v>33</v>
      </c>
      <c r="E33" s="21">
        <v>1.2</v>
      </c>
      <c r="F33" s="85">
        <v>2778.3572699999982</v>
      </c>
      <c r="G33" s="66">
        <v>0</v>
      </c>
      <c r="H33" s="29">
        <f t="shared" si="0"/>
        <v>0</v>
      </c>
      <c r="I33" s="30">
        <f t="shared" si="1"/>
        <v>0</v>
      </c>
      <c r="J33" s="8"/>
    </row>
    <row r="34" spans="2:10" ht="15.6">
      <c r="B34" s="129"/>
      <c r="C34" s="16" t="s">
        <v>34</v>
      </c>
      <c r="D34" s="17" t="s">
        <v>35</v>
      </c>
      <c r="E34" s="21">
        <v>1.2</v>
      </c>
      <c r="F34" s="85">
        <v>2778.3572699999982</v>
      </c>
      <c r="G34" s="66">
        <v>0</v>
      </c>
      <c r="H34" s="29">
        <f t="shared" si="0"/>
        <v>0</v>
      </c>
      <c r="I34" s="30">
        <f t="shared" si="1"/>
        <v>0</v>
      </c>
      <c r="J34" s="8"/>
    </row>
    <row r="35" spans="2:10" ht="15.6">
      <c r="B35" s="129"/>
      <c r="C35" s="16" t="s">
        <v>36</v>
      </c>
      <c r="D35" s="17" t="s">
        <v>37</v>
      </c>
      <c r="E35" s="21">
        <v>1.2</v>
      </c>
      <c r="F35" s="85">
        <v>2778.3572699999982</v>
      </c>
      <c r="G35" s="66">
        <v>0</v>
      </c>
      <c r="H35" s="29">
        <f t="shared" si="0"/>
        <v>0</v>
      </c>
      <c r="I35" s="30">
        <f t="shared" si="1"/>
        <v>0</v>
      </c>
      <c r="J35" s="8"/>
    </row>
    <row r="36" spans="2:10" ht="15.6">
      <c r="B36" s="129"/>
      <c r="C36" s="16" t="s">
        <v>38</v>
      </c>
      <c r="D36" s="17" t="s">
        <v>39</v>
      </c>
      <c r="E36" s="21">
        <v>1.2</v>
      </c>
      <c r="F36" s="85">
        <v>2778.3572699999982</v>
      </c>
      <c r="G36" s="66">
        <v>0</v>
      </c>
      <c r="H36" s="29">
        <f t="shared" si="0"/>
        <v>0</v>
      </c>
      <c r="I36" s="30">
        <f t="shared" si="1"/>
        <v>0</v>
      </c>
      <c r="J36" s="8"/>
    </row>
    <row r="37" spans="2:10" ht="15.6">
      <c r="B37" s="130"/>
      <c r="C37" s="19" t="s">
        <v>40</v>
      </c>
      <c r="D37" s="20" t="s">
        <v>41</v>
      </c>
      <c r="E37" s="22">
        <v>0.14499999999999999</v>
      </c>
      <c r="F37" s="85">
        <v>335.06537999999983</v>
      </c>
      <c r="G37" s="66">
        <v>0</v>
      </c>
      <c r="H37" s="29">
        <f t="shared" si="0"/>
        <v>0</v>
      </c>
      <c r="I37" s="30">
        <f t="shared" si="1"/>
        <v>0</v>
      </c>
      <c r="J37" s="8"/>
    </row>
    <row r="38" spans="2:10" ht="15.6">
      <c r="B38" s="13" t="s">
        <v>7</v>
      </c>
      <c r="C38" s="13" t="s">
        <v>8</v>
      </c>
      <c r="D38" s="41" t="s">
        <v>9</v>
      </c>
      <c r="E38" s="14" t="s">
        <v>0</v>
      </c>
      <c r="F38" s="15" t="s">
        <v>10</v>
      </c>
      <c r="G38" s="15" t="s">
        <v>245</v>
      </c>
      <c r="H38" s="15" t="s">
        <v>246</v>
      </c>
      <c r="I38" s="15" t="s">
        <v>247</v>
      </c>
      <c r="J38" s="8"/>
    </row>
    <row r="39" spans="2:10" ht="15.6" customHeight="1">
      <c r="B39" s="128" t="s">
        <v>42</v>
      </c>
      <c r="C39" s="16" t="s">
        <v>43</v>
      </c>
      <c r="D39" s="17" t="s">
        <v>44</v>
      </c>
      <c r="E39" s="21">
        <v>0.10199999999999999</v>
      </c>
      <c r="F39" s="85">
        <v>236.55683999999988</v>
      </c>
      <c r="G39" s="66">
        <v>0</v>
      </c>
      <c r="H39" s="29">
        <f t="shared" si="0"/>
        <v>0</v>
      </c>
      <c r="I39" s="30">
        <f t="shared" si="1"/>
        <v>0</v>
      </c>
      <c r="J39" s="8"/>
    </row>
    <row r="40" spans="2:10" ht="15.6">
      <c r="B40" s="129"/>
      <c r="C40" s="16" t="s">
        <v>45</v>
      </c>
      <c r="D40" s="17" t="s">
        <v>46</v>
      </c>
      <c r="E40" s="21">
        <v>0.10199999999999999</v>
      </c>
      <c r="F40" s="109">
        <v>236.55683999999988</v>
      </c>
      <c r="G40" s="66">
        <v>0</v>
      </c>
      <c r="H40" s="29">
        <f t="shared" si="0"/>
        <v>0</v>
      </c>
      <c r="I40" s="30">
        <f t="shared" si="1"/>
        <v>0</v>
      </c>
      <c r="J40" s="8"/>
    </row>
    <row r="41" spans="2:10" ht="15.6">
      <c r="B41" s="129"/>
      <c r="C41" s="19" t="s">
        <v>47</v>
      </c>
      <c r="D41" s="20" t="s">
        <v>48</v>
      </c>
      <c r="E41" s="22">
        <v>0.1</v>
      </c>
      <c r="F41" s="109">
        <v>230.93264999999988</v>
      </c>
      <c r="G41" s="66">
        <v>0</v>
      </c>
      <c r="H41" s="29">
        <f t="shared" si="0"/>
        <v>0</v>
      </c>
      <c r="I41" s="30">
        <f t="shared" si="1"/>
        <v>0</v>
      </c>
      <c r="J41" s="8"/>
    </row>
    <row r="42" spans="2:10" ht="15.6">
      <c r="B42" s="129"/>
      <c r="C42" s="19" t="s">
        <v>49</v>
      </c>
      <c r="D42" s="20" t="s">
        <v>50</v>
      </c>
      <c r="E42" s="21">
        <v>0.14599999999999999</v>
      </c>
      <c r="F42" s="109">
        <v>337.95527999999979</v>
      </c>
      <c r="G42" s="66">
        <v>0</v>
      </c>
      <c r="H42" s="29">
        <f t="shared" si="0"/>
        <v>0</v>
      </c>
      <c r="I42" s="30">
        <f t="shared" si="1"/>
        <v>0</v>
      </c>
      <c r="J42" s="8"/>
    </row>
    <row r="43" spans="2:10" ht="15.6">
      <c r="B43" s="129"/>
      <c r="C43" s="19" t="s">
        <v>51</v>
      </c>
      <c r="D43" s="20" t="s">
        <v>52</v>
      </c>
      <c r="E43" s="22">
        <v>7.0999999999999994E-2</v>
      </c>
      <c r="F43" s="109">
        <v>164.45012999999989</v>
      </c>
      <c r="G43" s="66">
        <v>0</v>
      </c>
      <c r="H43" s="29">
        <f t="shared" si="0"/>
        <v>0</v>
      </c>
      <c r="I43" s="30">
        <f t="shared" si="1"/>
        <v>0</v>
      </c>
      <c r="J43" s="8"/>
    </row>
    <row r="44" spans="2:10" ht="15.6">
      <c r="B44" s="129"/>
      <c r="C44" s="19" t="s">
        <v>53</v>
      </c>
      <c r="D44" s="20" t="s">
        <v>54</v>
      </c>
      <c r="E44" s="21">
        <v>9.6000000000000002E-2</v>
      </c>
      <c r="F44" s="109">
        <v>219.62498999999985</v>
      </c>
      <c r="G44" s="66">
        <v>0</v>
      </c>
      <c r="H44" s="29">
        <f t="shared" si="0"/>
        <v>0</v>
      </c>
      <c r="I44" s="30">
        <f t="shared" si="1"/>
        <v>0</v>
      </c>
      <c r="J44" s="8"/>
    </row>
    <row r="45" spans="2:10" ht="15.6">
      <c r="B45" s="129"/>
      <c r="C45" s="19" t="s">
        <v>55</v>
      </c>
      <c r="D45" s="20" t="s">
        <v>56</v>
      </c>
      <c r="E45" s="21">
        <v>0.379</v>
      </c>
      <c r="F45" s="109">
        <v>876.15839999999946</v>
      </c>
      <c r="G45" s="66">
        <v>0</v>
      </c>
      <c r="H45" s="29">
        <f t="shared" si="0"/>
        <v>0</v>
      </c>
      <c r="I45" s="30">
        <f t="shared" si="1"/>
        <v>0</v>
      </c>
      <c r="J45" s="8"/>
    </row>
    <row r="46" spans="2:10" ht="15.6">
      <c r="B46" s="129"/>
      <c r="C46" s="19" t="s">
        <v>57</v>
      </c>
      <c r="D46" s="20" t="s">
        <v>58</v>
      </c>
      <c r="E46" s="22">
        <v>0.45500000000000002</v>
      </c>
      <c r="F46" s="109">
        <v>1051.9310099999996</v>
      </c>
      <c r="G46" s="66">
        <v>0</v>
      </c>
      <c r="H46" s="29">
        <f t="shared" si="0"/>
        <v>0</v>
      </c>
      <c r="I46" s="30">
        <f t="shared" si="1"/>
        <v>0</v>
      </c>
      <c r="J46" s="8"/>
    </row>
    <row r="47" spans="2:10" ht="15.6">
      <c r="B47" s="129"/>
      <c r="C47" s="19" t="s">
        <v>59</v>
      </c>
      <c r="D47" s="20" t="s">
        <v>60</v>
      </c>
      <c r="E47" s="22">
        <v>1.9E-2</v>
      </c>
      <c r="F47" s="85">
        <v>43.896839999999969</v>
      </c>
      <c r="G47" s="66">
        <v>0</v>
      </c>
      <c r="H47" s="29">
        <f t="shared" si="0"/>
        <v>0</v>
      </c>
      <c r="I47" s="30">
        <f t="shared" si="1"/>
        <v>0</v>
      </c>
      <c r="J47" s="8"/>
    </row>
    <row r="48" spans="2:10" ht="15.6">
      <c r="B48" s="129"/>
      <c r="C48" s="19" t="s">
        <v>61</v>
      </c>
      <c r="D48" s="20" t="s">
        <v>62</v>
      </c>
      <c r="E48" s="22">
        <v>1.9E-2</v>
      </c>
      <c r="F48" s="109">
        <v>43.896839999999969</v>
      </c>
      <c r="G48" s="66">
        <v>0</v>
      </c>
      <c r="H48" s="29">
        <f t="shared" si="0"/>
        <v>0</v>
      </c>
      <c r="I48" s="30">
        <f t="shared" si="1"/>
        <v>0</v>
      </c>
      <c r="J48" s="8"/>
    </row>
    <row r="49" spans="2:10" ht="15.6">
      <c r="B49" s="129"/>
      <c r="C49" s="19" t="s">
        <v>487</v>
      </c>
      <c r="D49" s="20" t="s">
        <v>505</v>
      </c>
      <c r="E49" s="22">
        <v>4.4999999999999998E-2</v>
      </c>
      <c r="F49" s="85">
        <v>104.02898999999995</v>
      </c>
      <c r="G49" s="66">
        <v>0</v>
      </c>
      <c r="H49" s="29">
        <f t="shared" si="0"/>
        <v>0</v>
      </c>
      <c r="I49" s="30">
        <f t="shared" si="1"/>
        <v>0</v>
      </c>
      <c r="J49" s="8"/>
    </row>
    <row r="50" spans="2:10" ht="15.6" customHeight="1">
      <c r="B50" s="130"/>
      <c r="C50" s="19" t="s">
        <v>488</v>
      </c>
      <c r="D50" s="20" t="s">
        <v>506</v>
      </c>
      <c r="E50" s="22">
        <v>4.4999999999999998E-2</v>
      </c>
      <c r="F50" s="109">
        <v>104.02898999999995</v>
      </c>
      <c r="G50" s="66">
        <v>0</v>
      </c>
      <c r="H50" s="29">
        <f t="shared" si="0"/>
        <v>0</v>
      </c>
      <c r="I50" s="30">
        <f t="shared" si="1"/>
        <v>0</v>
      </c>
      <c r="J50" s="8"/>
    </row>
    <row r="51" spans="2:10" ht="16.2" thickBot="1">
      <c r="B51" s="13" t="s">
        <v>7</v>
      </c>
      <c r="C51" s="13" t="s">
        <v>8</v>
      </c>
      <c r="D51" s="41" t="s">
        <v>9</v>
      </c>
      <c r="E51" s="14" t="s">
        <v>0</v>
      </c>
      <c r="F51" s="15" t="s">
        <v>10</v>
      </c>
      <c r="G51" s="15" t="s">
        <v>245</v>
      </c>
      <c r="H51" s="15" t="s">
        <v>246</v>
      </c>
      <c r="I51" s="15" t="s">
        <v>247</v>
      </c>
      <c r="J51" s="8"/>
    </row>
    <row r="52" spans="2:10" ht="15.6">
      <c r="B52" s="157" t="s">
        <v>63</v>
      </c>
      <c r="C52" s="19" t="s">
        <v>64</v>
      </c>
      <c r="D52" s="20" t="s">
        <v>65</v>
      </c>
      <c r="E52" s="79">
        <v>6.2E-2</v>
      </c>
      <c r="F52" s="110">
        <v>142.8499799999999</v>
      </c>
      <c r="G52" s="66">
        <v>0</v>
      </c>
      <c r="H52" s="29">
        <f t="shared" si="0"/>
        <v>0</v>
      </c>
      <c r="I52" s="30">
        <f t="shared" si="1"/>
        <v>0</v>
      </c>
      <c r="J52" s="8"/>
    </row>
    <row r="53" spans="2:10" ht="15.6">
      <c r="B53" s="158"/>
      <c r="C53" s="19" t="s">
        <v>66</v>
      </c>
      <c r="D53" s="20" t="s">
        <v>67</v>
      </c>
      <c r="E53" s="79">
        <v>0.129</v>
      </c>
      <c r="F53" s="111">
        <v>298.48961999999989</v>
      </c>
      <c r="G53" s="66">
        <v>0</v>
      </c>
      <c r="H53" s="29">
        <f t="shared" si="0"/>
        <v>0</v>
      </c>
      <c r="I53" s="30">
        <f t="shared" si="1"/>
        <v>0</v>
      </c>
      <c r="J53" s="8"/>
    </row>
    <row r="54" spans="2:10" ht="15.6" customHeight="1">
      <c r="B54" s="159"/>
      <c r="C54" s="19" t="s">
        <v>68</v>
      </c>
      <c r="D54" s="20" t="s">
        <v>69</v>
      </c>
      <c r="E54" s="79">
        <v>0.13300000000000001</v>
      </c>
      <c r="F54" s="112">
        <v>308.8117499999999</v>
      </c>
      <c r="G54" s="66">
        <v>0</v>
      </c>
      <c r="H54" s="29">
        <f t="shared" si="0"/>
        <v>0</v>
      </c>
      <c r="I54" s="30">
        <f t="shared" si="1"/>
        <v>0</v>
      </c>
      <c r="J54" s="8"/>
    </row>
    <row r="55" spans="2:10" ht="15.6">
      <c r="B55" s="13" t="s">
        <v>7</v>
      </c>
      <c r="C55" s="13" t="s">
        <v>8</v>
      </c>
      <c r="D55" s="41" t="s">
        <v>9</v>
      </c>
      <c r="E55" s="14" t="s">
        <v>0</v>
      </c>
      <c r="F55" s="15" t="s">
        <v>10</v>
      </c>
      <c r="G55" s="15" t="s">
        <v>245</v>
      </c>
      <c r="H55" s="15" t="s">
        <v>246</v>
      </c>
      <c r="I55" s="15" t="s">
        <v>247</v>
      </c>
      <c r="J55" s="8"/>
    </row>
    <row r="56" spans="2:10" ht="15.6">
      <c r="B56" s="128" t="s">
        <v>70</v>
      </c>
      <c r="C56" s="19" t="s">
        <v>71</v>
      </c>
      <c r="D56" s="20" t="s">
        <v>72</v>
      </c>
      <c r="E56" s="21">
        <v>7.1999999999999995E-2</v>
      </c>
      <c r="F56" s="85">
        <v>165.56162999999989</v>
      </c>
      <c r="G56" s="66">
        <v>0</v>
      </c>
      <c r="H56" s="29">
        <f t="shared" si="0"/>
        <v>0</v>
      </c>
      <c r="I56" s="30">
        <f t="shared" si="1"/>
        <v>0</v>
      </c>
      <c r="J56" s="8"/>
    </row>
    <row r="57" spans="2:10" ht="15.6">
      <c r="B57" s="129"/>
      <c r="C57" s="19" t="s">
        <v>73</v>
      </c>
      <c r="D57" s="20" t="s">
        <v>74</v>
      </c>
      <c r="E57" s="21">
        <v>7.1999999999999995E-2</v>
      </c>
      <c r="F57" s="109">
        <v>165.56162999999989</v>
      </c>
      <c r="G57" s="66">
        <v>0</v>
      </c>
      <c r="H57" s="29">
        <f t="shared" si="0"/>
        <v>0</v>
      </c>
      <c r="I57" s="30">
        <f t="shared" si="1"/>
        <v>0</v>
      </c>
      <c r="J57" s="8"/>
    </row>
    <row r="58" spans="2:10" ht="15.6">
      <c r="B58" s="129"/>
      <c r="C58" s="19" t="s">
        <v>75</v>
      </c>
      <c r="D58" s="20" t="s">
        <v>76</v>
      </c>
      <c r="E58" s="21">
        <v>6.9000000000000006E-2</v>
      </c>
      <c r="F58" s="109">
        <v>159.76700999999989</v>
      </c>
      <c r="G58" s="66">
        <v>0</v>
      </c>
      <c r="H58" s="29">
        <f t="shared" si="0"/>
        <v>0</v>
      </c>
      <c r="I58" s="30">
        <f t="shared" si="1"/>
        <v>0</v>
      </c>
      <c r="J58" s="8"/>
    </row>
    <row r="59" spans="2:10" ht="15.6">
      <c r="B59" s="129"/>
      <c r="C59" s="19" t="s">
        <v>77</v>
      </c>
      <c r="D59" s="20" t="s">
        <v>78</v>
      </c>
      <c r="E59" s="21">
        <v>0.12</v>
      </c>
      <c r="F59" s="109">
        <v>277.84535999999986</v>
      </c>
      <c r="G59" s="66">
        <v>0</v>
      </c>
      <c r="H59" s="29">
        <f t="shared" si="0"/>
        <v>0</v>
      </c>
      <c r="I59" s="30">
        <f t="shared" si="1"/>
        <v>0</v>
      </c>
      <c r="J59" s="8"/>
    </row>
    <row r="60" spans="2:10" ht="15.6">
      <c r="B60" s="129"/>
      <c r="C60" s="19" t="s">
        <v>79</v>
      </c>
      <c r="D60" s="20" t="s">
        <v>80</v>
      </c>
      <c r="E60" s="21">
        <v>7.3999999999999996E-2</v>
      </c>
      <c r="F60" s="109">
        <v>170.08913999999987</v>
      </c>
      <c r="G60" s="66">
        <v>0</v>
      </c>
      <c r="H60" s="29">
        <f t="shared" si="0"/>
        <v>0</v>
      </c>
      <c r="I60" s="30">
        <f t="shared" si="1"/>
        <v>0</v>
      </c>
      <c r="J60" s="8"/>
    </row>
    <row r="61" spans="2:10" ht="15.6">
      <c r="B61" s="129"/>
      <c r="C61" s="19" t="s">
        <v>81</v>
      </c>
      <c r="D61" s="20" t="s">
        <v>82</v>
      </c>
      <c r="E61" s="21">
        <v>5.1999999999999998E-2</v>
      </c>
      <c r="F61" s="109">
        <v>119.18243999999991</v>
      </c>
      <c r="G61" s="66">
        <v>0</v>
      </c>
      <c r="H61" s="29">
        <f t="shared" si="0"/>
        <v>0</v>
      </c>
      <c r="I61" s="30">
        <f t="shared" si="1"/>
        <v>0</v>
      </c>
      <c r="J61" s="8"/>
    </row>
    <row r="62" spans="2:10" ht="15.6">
      <c r="B62" s="129"/>
      <c r="C62" s="19" t="s">
        <v>83</v>
      </c>
      <c r="D62" s="20" t="s">
        <v>84</v>
      </c>
      <c r="E62" s="21">
        <v>0.122</v>
      </c>
      <c r="F62" s="109">
        <v>283.48436999999979</v>
      </c>
      <c r="G62" s="66">
        <v>0</v>
      </c>
      <c r="H62" s="29">
        <f t="shared" si="0"/>
        <v>0</v>
      </c>
      <c r="I62" s="30">
        <f t="shared" si="1"/>
        <v>0</v>
      </c>
      <c r="J62" s="8"/>
    </row>
    <row r="63" spans="2:10" ht="15.6">
      <c r="B63" s="129"/>
      <c r="C63" s="19" t="s">
        <v>85</v>
      </c>
      <c r="D63" s="20" t="s">
        <v>86</v>
      </c>
      <c r="E63" s="21">
        <v>0.122</v>
      </c>
      <c r="F63" s="109">
        <v>283.48436999999979</v>
      </c>
      <c r="G63" s="66">
        <v>0</v>
      </c>
      <c r="H63" s="29">
        <f t="shared" si="0"/>
        <v>0</v>
      </c>
      <c r="I63" s="30">
        <f t="shared" si="1"/>
        <v>0</v>
      </c>
      <c r="J63" s="8"/>
    </row>
    <row r="64" spans="2:10" ht="15.6">
      <c r="B64" s="129"/>
      <c r="C64" s="19" t="s">
        <v>87</v>
      </c>
      <c r="D64" s="20" t="s">
        <v>88</v>
      </c>
      <c r="E64" s="21">
        <v>6.2E-2</v>
      </c>
      <c r="F64" s="109">
        <v>143.80586999999989</v>
      </c>
      <c r="G64" s="66">
        <v>0</v>
      </c>
      <c r="H64" s="29">
        <f t="shared" si="0"/>
        <v>0</v>
      </c>
      <c r="I64" s="30">
        <f t="shared" si="1"/>
        <v>0</v>
      </c>
      <c r="J64" s="8"/>
    </row>
    <row r="65" spans="2:10" ht="15.6">
      <c r="B65" s="129"/>
      <c r="C65" s="19" t="s">
        <v>89</v>
      </c>
      <c r="D65" s="20" t="s">
        <v>90</v>
      </c>
      <c r="E65" s="21">
        <v>9.8000000000000004E-2</v>
      </c>
      <c r="F65" s="109">
        <v>226.23470999999989</v>
      </c>
      <c r="G65" s="66">
        <v>0</v>
      </c>
      <c r="H65" s="29">
        <f t="shared" si="0"/>
        <v>0</v>
      </c>
      <c r="I65" s="30">
        <f t="shared" si="1"/>
        <v>0</v>
      </c>
      <c r="J65" s="8"/>
    </row>
    <row r="66" spans="2:10" ht="15.6">
      <c r="B66" s="129"/>
      <c r="C66" s="19" t="s">
        <v>91</v>
      </c>
      <c r="D66" s="20" t="s">
        <v>92</v>
      </c>
      <c r="E66" s="21">
        <v>0.107</v>
      </c>
      <c r="F66" s="109">
        <v>246.71594999999988</v>
      </c>
      <c r="G66" s="66">
        <v>0</v>
      </c>
      <c r="H66" s="29">
        <f t="shared" si="0"/>
        <v>0</v>
      </c>
      <c r="I66" s="30">
        <f t="shared" si="1"/>
        <v>0</v>
      </c>
      <c r="J66" s="8"/>
    </row>
    <row r="67" spans="2:10" ht="15.6">
      <c r="B67" s="129"/>
      <c r="C67" s="19" t="s">
        <v>93</v>
      </c>
      <c r="D67" s="20" t="s">
        <v>94</v>
      </c>
      <c r="E67" s="22">
        <v>0.11799999999999999</v>
      </c>
      <c r="F67" s="109">
        <v>273.14000999999979</v>
      </c>
      <c r="G67" s="66">
        <v>0</v>
      </c>
      <c r="H67" s="29">
        <f t="shared" si="0"/>
        <v>0</v>
      </c>
      <c r="I67" s="30">
        <f t="shared" si="1"/>
        <v>0</v>
      </c>
      <c r="J67" s="8"/>
    </row>
    <row r="68" spans="2:10" ht="15.6">
      <c r="B68" s="129"/>
      <c r="C68" s="19" t="s">
        <v>95</v>
      </c>
      <c r="D68" s="20" t="s">
        <v>96</v>
      </c>
      <c r="E68" s="21">
        <v>0.106</v>
      </c>
      <c r="F68" s="109">
        <v>242.19584999999987</v>
      </c>
      <c r="G68" s="66">
        <v>0</v>
      </c>
      <c r="H68" s="29">
        <f t="shared" si="0"/>
        <v>0</v>
      </c>
      <c r="I68" s="30">
        <f t="shared" si="1"/>
        <v>0</v>
      </c>
      <c r="J68" s="8"/>
    </row>
    <row r="69" spans="2:10" ht="15.6">
      <c r="B69" s="129"/>
      <c r="C69" s="19" t="s">
        <v>97</v>
      </c>
      <c r="D69" s="20" t="s">
        <v>98</v>
      </c>
      <c r="E69" s="21">
        <v>0.13600000000000001</v>
      </c>
      <c r="F69" s="109">
        <v>312.24257999999986</v>
      </c>
      <c r="G69" s="66">
        <v>0</v>
      </c>
      <c r="H69" s="29">
        <f t="shared" si="0"/>
        <v>0</v>
      </c>
      <c r="I69" s="30">
        <f t="shared" si="1"/>
        <v>0</v>
      </c>
      <c r="J69" s="8"/>
    </row>
    <row r="70" spans="2:10" ht="15.6">
      <c r="B70" s="129"/>
      <c r="C70" s="19" t="s">
        <v>99</v>
      </c>
      <c r="D70" s="20" t="s">
        <v>100</v>
      </c>
      <c r="E70" s="21">
        <v>0.19</v>
      </c>
      <c r="F70" s="109">
        <v>411.60326999999978</v>
      </c>
      <c r="G70" s="66">
        <v>0</v>
      </c>
      <c r="H70" s="29">
        <f t="shared" si="0"/>
        <v>0</v>
      </c>
      <c r="I70" s="30">
        <f t="shared" si="1"/>
        <v>0</v>
      </c>
      <c r="J70" s="8"/>
    </row>
    <row r="71" spans="2:10" ht="15.6">
      <c r="B71" s="129"/>
      <c r="C71" s="19" t="s">
        <v>101</v>
      </c>
      <c r="D71" s="20" t="s">
        <v>102</v>
      </c>
      <c r="E71" s="21">
        <v>0.13300000000000001</v>
      </c>
      <c r="F71" s="109">
        <v>307.00370999999984</v>
      </c>
      <c r="G71" s="66">
        <v>0</v>
      </c>
      <c r="H71" s="29">
        <f t="shared" si="0"/>
        <v>0</v>
      </c>
      <c r="I71" s="30">
        <f t="shared" si="1"/>
        <v>0</v>
      </c>
      <c r="J71" s="8"/>
    </row>
    <row r="72" spans="2:10" ht="15.6">
      <c r="B72" s="129"/>
      <c r="C72" s="19" t="s">
        <v>103</v>
      </c>
      <c r="D72" s="20" t="s">
        <v>104</v>
      </c>
      <c r="E72" s="21">
        <v>0.06</v>
      </c>
      <c r="F72" s="109">
        <v>138.7077899999999</v>
      </c>
      <c r="G72" s="66">
        <v>0</v>
      </c>
      <c r="H72" s="29">
        <f t="shared" si="0"/>
        <v>0</v>
      </c>
      <c r="I72" s="30">
        <f t="shared" si="1"/>
        <v>0</v>
      </c>
      <c r="J72" s="8"/>
    </row>
    <row r="73" spans="2:10" ht="15.6">
      <c r="B73" s="129"/>
      <c r="C73" s="19" t="s">
        <v>105</v>
      </c>
      <c r="D73" s="20" t="s">
        <v>106</v>
      </c>
      <c r="E73" s="21">
        <v>9.2999999999999999E-2</v>
      </c>
      <c r="F73" s="109">
        <v>214.94186999999985</v>
      </c>
      <c r="G73" s="66">
        <v>0</v>
      </c>
      <c r="H73" s="29">
        <f t="shared" si="0"/>
        <v>0</v>
      </c>
      <c r="I73" s="30">
        <f t="shared" si="1"/>
        <v>0</v>
      </c>
      <c r="J73" s="8"/>
    </row>
    <row r="74" spans="2:10" ht="15.6">
      <c r="B74" s="129"/>
      <c r="C74" s="19" t="s">
        <v>107</v>
      </c>
      <c r="D74" s="20" t="s">
        <v>242</v>
      </c>
      <c r="E74" s="21">
        <v>0.12</v>
      </c>
      <c r="F74" s="109">
        <v>277.40816999999981</v>
      </c>
      <c r="G74" s="66">
        <v>0</v>
      </c>
      <c r="H74" s="29">
        <f t="shared" si="0"/>
        <v>0</v>
      </c>
      <c r="I74" s="30">
        <f t="shared" si="1"/>
        <v>0</v>
      </c>
      <c r="J74" s="8"/>
    </row>
    <row r="75" spans="2:10" ht="15.6">
      <c r="B75" s="129"/>
      <c r="C75" s="19" t="s">
        <v>108</v>
      </c>
      <c r="D75" s="20" t="s">
        <v>243</v>
      </c>
      <c r="E75" s="21">
        <v>0.127</v>
      </c>
      <c r="F75" s="109">
        <v>293.65088999999983</v>
      </c>
      <c r="G75" s="66">
        <v>0</v>
      </c>
      <c r="H75" s="29">
        <f t="shared" si="0"/>
        <v>0</v>
      </c>
      <c r="I75" s="30">
        <f t="shared" si="1"/>
        <v>0</v>
      </c>
      <c r="J75" s="8"/>
    </row>
    <row r="76" spans="2:10" ht="15.6">
      <c r="B76" s="129"/>
      <c r="C76" s="19" t="s">
        <v>109</v>
      </c>
      <c r="D76" s="20" t="s">
        <v>244</v>
      </c>
      <c r="E76" s="21">
        <v>0.12</v>
      </c>
      <c r="F76" s="109">
        <v>277.2970199999998</v>
      </c>
      <c r="G76" s="66">
        <v>0</v>
      </c>
      <c r="H76" s="29">
        <f t="shared" si="0"/>
        <v>0</v>
      </c>
      <c r="I76" s="30">
        <f t="shared" si="1"/>
        <v>0</v>
      </c>
      <c r="J76" s="8"/>
    </row>
    <row r="77" spans="2:10" ht="15.6">
      <c r="B77" s="129"/>
      <c r="C77" s="23" t="s">
        <v>110</v>
      </c>
      <c r="D77" s="24" t="s">
        <v>111</v>
      </c>
      <c r="E77" s="25">
        <v>0.08</v>
      </c>
      <c r="F77" s="113">
        <v>184.93877999999989</v>
      </c>
      <c r="G77" s="66">
        <v>0</v>
      </c>
      <c r="H77" s="29">
        <f t="shared" si="0"/>
        <v>0</v>
      </c>
      <c r="I77" s="30">
        <f t="shared" si="1"/>
        <v>0</v>
      </c>
      <c r="J77" s="8"/>
    </row>
    <row r="78" spans="2:10" ht="15.6" customHeight="1">
      <c r="B78" s="130"/>
      <c r="C78" s="19" t="s">
        <v>112</v>
      </c>
      <c r="D78" s="20" t="s">
        <v>113</v>
      </c>
      <c r="E78" s="18">
        <v>0.30299999999999999</v>
      </c>
      <c r="F78" s="109">
        <v>700.47470999999939</v>
      </c>
      <c r="G78" s="66">
        <v>0</v>
      </c>
      <c r="H78" s="29">
        <f t="shared" si="0"/>
        <v>0</v>
      </c>
      <c r="I78" s="30">
        <f t="shared" si="1"/>
        <v>0</v>
      </c>
      <c r="J78" s="8"/>
    </row>
    <row r="79" spans="2:10" ht="15.6">
      <c r="B79" s="13" t="s">
        <v>7</v>
      </c>
      <c r="C79" s="13" t="s">
        <v>8</v>
      </c>
      <c r="D79" s="41" t="s">
        <v>9</v>
      </c>
      <c r="E79" s="14" t="s">
        <v>0</v>
      </c>
      <c r="F79" s="15" t="s">
        <v>10</v>
      </c>
      <c r="G79" s="15" t="s">
        <v>245</v>
      </c>
      <c r="H79" s="15" t="s">
        <v>246</v>
      </c>
      <c r="I79" s="15" t="s">
        <v>247</v>
      </c>
      <c r="J79" s="8"/>
    </row>
    <row r="80" spans="2:10" ht="15.6">
      <c r="B80" s="128" t="s">
        <v>114</v>
      </c>
      <c r="C80" s="19" t="s">
        <v>115</v>
      </c>
      <c r="D80" s="20" t="s">
        <v>116</v>
      </c>
      <c r="E80" s="78">
        <v>0.122</v>
      </c>
      <c r="F80" s="85">
        <v>283.48436999999979</v>
      </c>
      <c r="G80" s="66">
        <v>0</v>
      </c>
      <c r="H80" s="29">
        <f t="shared" si="0"/>
        <v>0</v>
      </c>
      <c r="I80" s="30">
        <f t="shared" si="1"/>
        <v>0</v>
      </c>
      <c r="J80" s="8"/>
    </row>
    <row r="81" spans="2:10" ht="15.6">
      <c r="B81" s="129"/>
      <c r="C81" s="19" t="s">
        <v>489</v>
      </c>
      <c r="D81" s="20" t="s">
        <v>490</v>
      </c>
      <c r="E81" s="78">
        <v>1.4999999999999999E-2</v>
      </c>
      <c r="F81" s="109">
        <v>35.26</v>
      </c>
      <c r="G81" s="66">
        <v>0</v>
      </c>
      <c r="H81" s="29">
        <f t="shared" ref="H81:H87" si="2">SUM(E81*G81)</f>
        <v>0</v>
      </c>
      <c r="I81" s="30">
        <f t="shared" ref="I81:I87" si="3">SUM(F81*G81)</f>
        <v>0</v>
      </c>
      <c r="J81" s="8"/>
    </row>
    <row r="82" spans="2:10" ht="15.6">
      <c r="B82" s="129"/>
      <c r="C82" s="19" t="s">
        <v>117</v>
      </c>
      <c r="D82" s="20" t="s">
        <v>118</v>
      </c>
      <c r="E82" s="78">
        <v>0.16700000000000001</v>
      </c>
      <c r="F82" s="109">
        <v>385.83869999999973</v>
      </c>
      <c r="G82" s="66">
        <v>0</v>
      </c>
      <c r="H82" s="29">
        <f t="shared" si="2"/>
        <v>0</v>
      </c>
      <c r="I82" s="30">
        <f t="shared" si="3"/>
        <v>0</v>
      </c>
      <c r="J82" s="8"/>
    </row>
    <row r="83" spans="2:10" ht="15.6">
      <c r="B83" s="129"/>
      <c r="C83" s="26">
        <v>463</v>
      </c>
      <c r="D83" s="27" t="s">
        <v>119</v>
      </c>
      <c r="E83" s="26">
        <v>0.114</v>
      </c>
      <c r="F83" s="85">
        <v>263.50700999999981</v>
      </c>
      <c r="G83" s="66">
        <v>0</v>
      </c>
      <c r="H83" s="29">
        <f t="shared" si="2"/>
        <v>0</v>
      </c>
      <c r="I83" s="30">
        <f t="shared" si="3"/>
        <v>0</v>
      </c>
      <c r="J83" s="8"/>
    </row>
    <row r="84" spans="2:10" ht="15.6">
      <c r="B84" s="129"/>
      <c r="C84" s="26">
        <v>464</v>
      </c>
      <c r="D84" s="27" t="s">
        <v>120</v>
      </c>
      <c r="E84" s="26">
        <v>0.115</v>
      </c>
      <c r="F84" s="85">
        <v>265.70777999999979</v>
      </c>
      <c r="G84" s="66">
        <v>0</v>
      </c>
      <c r="H84" s="29">
        <f t="shared" si="2"/>
        <v>0</v>
      </c>
      <c r="I84" s="30">
        <f t="shared" si="3"/>
        <v>0</v>
      </c>
      <c r="J84" s="8"/>
    </row>
    <row r="85" spans="2:10" ht="15.6">
      <c r="B85" s="129"/>
      <c r="C85" s="26">
        <v>465</v>
      </c>
      <c r="D85" s="27" t="s">
        <v>494</v>
      </c>
      <c r="E85" s="28">
        <v>0.2</v>
      </c>
      <c r="F85" s="85">
        <v>462.35</v>
      </c>
      <c r="G85" s="66">
        <v>0</v>
      </c>
      <c r="H85" s="29">
        <f t="shared" si="2"/>
        <v>0</v>
      </c>
      <c r="I85" s="30">
        <f t="shared" si="3"/>
        <v>0</v>
      </c>
      <c r="J85" s="8"/>
    </row>
    <row r="86" spans="2:10" ht="15.6">
      <c r="B86" s="129"/>
      <c r="C86" s="26">
        <v>466</v>
      </c>
      <c r="D86" s="27" t="s">
        <v>495</v>
      </c>
      <c r="E86" s="28">
        <v>0.2</v>
      </c>
      <c r="F86" s="85">
        <v>462.35</v>
      </c>
      <c r="G86" s="66">
        <v>0</v>
      </c>
      <c r="H86" s="29">
        <f t="shared" si="2"/>
        <v>0</v>
      </c>
      <c r="I86" s="30">
        <f t="shared" si="3"/>
        <v>0</v>
      </c>
      <c r="J86" s="8"/>
    </row>
    <row r="87" spans="2:10" ht="15.6">
      <c r="B87" s="129"/>
      <c r="C87" s="9">
        <v>470</v>
      </c>
      <c r="D87" s="10" t="s">
        <v>121</v>
      </c>
      <c r="E87" s="9">
        <v>0.122</v>
      </c>
      <c r="F87" s="85">
        <v>281.95049999999981</v>
      </c>
      <c r="G87" s="66">
        <v>0</v>
      </c>
      <c r="H87" s="29">
        <f t="shared" si="2"/>
        <v>0</v>
      </c>
      <c r="I87" s="30">
        <f t="shared" si="3"/>
        <v>0</v>
      </c>
      <c r="J87" s="8"/>
    </row>
    <row r="88" spans="2:10" ht="15.6">
      <c r="B88" s="129"/>
      <c r="C88" s="9">
        <v>471</v>
      </c>
      <c r="D88" s="10" t="s">
        <v>122</v>
      </c>
      <c r="E88" s="9">
        <v>0.122</v>
      </c>
      <c r="F88" s="85">
        <v>281.95049999999981</v>
      </c>
      <c r="G88" s="66">
        <v>0</v>
      </c>
      <c r="H88" s="29">
        <f t="shared" si="0"/>
        <v>0</v>
      </c>
      <c r="I88" s="30">
        <f t="shared" si="1"/>
        <v>0</v>
      </c>
      <c r="J88" s="8"/>
    </row>
    <row r="89" spans="2:10" ht="15.6">
      <c r="B89" s="129"/>
      <c r="C89" s="9">
        <v>518</v>
      </c>
      <c r="D89" s="27" t="s">
        <v>493</v>
      </c>
      <c r="E89" s="98">
        <v>0.02</v>
      </c>
      <c r="F89" s="85">
        <v>46.238399999999977</v>
      </c>
      <c r="G89" s="66">
        <v>0</v>
      </c>
      <c r="H89" s="29">
        <f t="shared" si="0"/>
        <v>0</v>
      </c>
      <c r="I89" s="30">
        <f t="shared" si="1"/>
        <v>0</v>
      </c>
      <c r="J89" s="8"/>
    </row>
    <row r="90" spans="2:10" ht="15.6">
      <c r="B90" s="129"/>
      <c r="C90" s="9">
        <v>519</v>
      </c>
      <c r="D90" s="27" t="s">
        <v>492</v>
      </c>
      <c r="E90" s="98">
        <v>0.02</v>
      </c>
      <c r="F90" s="85">
        <v>46.238399999999977</v>
      </c>
      <c r="G90" s="66">
        <v>0</v>
      </c>
      <c r="H90" s="29">
        <f t="shared" ref="H90:H91" si="4">SUM(E90*G90)</f>
        <v>0</v>
      </c>
      <c r="I90" s="30">
        <f t="shared" ref="I90:I91" si="5">SUM(F90*G90)</f>
        <v>0</v>
      </c>
      <c r="J90" s="8"/>
    </row>
    <row r="91" spans="2:10" ht="15.6" customHeight="1">
      <c r="B91" s="130"/>
      <c r="C91" s="9">
        <v>520</v>
      </c>
      <c r="D91" s="20" t="s">
        <v>491</v>
      </c>
      <c r="E91" s="9">
        <v>2.1000000000000001E-2</v>
      </c>
      <c r="F91" s="85">
        <v>48.439169999999969</v>
      </c>
      <c r="G91" s="66">
        <v>0</v>
      </c>
      <c r="H91" s="29">
        <f t="shared" si="4"/>
        <v>0</v>
      </c>
      <c r="I91" s="30">
        <f t="shared" si="5"/>
        <v>0</v>
      </c>
      <c r="J91" s="8"/>
    </row>
    <row r="92" spans="2:10" ht="15.6">
      <c r="B92" s="13" t="s">
        <v>7</v>
      </c>
      <c r="C92" s="13" t="s">
        <v>8</v>
      </c>
      <c r="D92" s="41" t="s">
        <v>9</v>
      </c>
      <c r="E92" s="14" t="s">
        <v>0</v>
      </c>
      <c r="F92" s="15" t="s">
        <v>10</v>
      </c>
      <c r="G92" s="15" t="s">
        <v>245</v>
      </c>
      <c r="H92" s="15" t="s">
        <v>246</v>
      </c>
      <c r="I92" s="15" t="s">
        <v>247</v>
      </c>
      <c r="J92" s="8"/>
    </row>
    <row r="93" spans="2:10" ht="15.6">
      <c r="B93" s="128" t="s">
        <v>123</v>
      </c>
      <c r="C93" s="19" t="s">
        <v>124</v>
      </c>
      <c r="D93" s="20" t="s">
        <v>125</v>
      </c>
      <c r="E93" s="21">
        <v>7.9000000000000001E-2</v>
      </c>
      <c r="F93" s="85">
        <v>183.43454999999989</v>
      </c>
      <c r="G93" s="66">
        <v>0</v>
      </c>
      <c r="H93" s="29">
        <f t="shared" ref="H93:H165" si="6">SUM(E93*G93)</f>
        <v>0</v>
      </c>
      <c r="I93" s="30">
        <f t="shared" ref="I93:I163" si="7">SUM(F93*G93)</f>
        <v>0</v>
      </c>
      <c r="J93" s="8"/>
    </row>
    <row r="94" spans="2:10" ht="15.6">
      <c r="B94" s="129"/>
      <c r="C94" s="19" t="s">
        <v>126</v>
      </c>
      <c r="D94" s="20" t="s">
        <v>127</v>
      </c>
      <c r="E94" s="21">
        <v>0.08</v>
      </c>
      <c r="F94" s="109">
        <v>185.09438999999986</v>
      </c>
      <c r="G94" s="66">
        <v>0</v>
      </c>
      <c r="H94" s="29">
        <f t="shared" si="6"/>
        <v>0</v>
      </c>
      <c r="I94" s="30">
        <f t="shared" si="7"/>
        <v>0</v>
      </c>
      <c r="J94" s="8"/>
    </row>
    <row r="95" spans="2:10" ht="15.6">
      <c r="B95" s="129"/>
      <c r="C95" s="19" t="s">
        <v>128</v>
      </c>
      <c r="D95" s="20" t="s">
        <v>129</v>
      </c>
      <c r="E95" s="21">
        <v>0.32900000000000001</v>
      </c>
      <c r="F95" s="109">
        <v>765.01580999999953</v>
      </c>
      <c r="G95" s="66">
        <v>0</v>
      </c>
      <c r="H95" s="29">
        <f t="shared" si="6"/>
        <v>0</v>
      </c>
      <c r="I95" s="30">
        <f t="shared" si="7"/>
        <v>0</v>
      </c>
      <c r="J95" s="8"/>
    </row>
    <row r="96" spans="2:10" ht="15.6">
      <c r="B96" s="129"/>
      <c r="C96" s="19" t="s">
        <v>130</v>
      </c>
      <c r="D96" s="20" t="s">
        <v>131</v>
      </c>
      <c r="E96" s="21">
        <v>0.109</v>
      </c>
      <c r="F96" s="109">
        <v>253.18487999999982</v>
      </c>
      <c r="G96" s="66">
        <v>0</v>
      </c>
      <c r="H96" s="29">
        <f t="shared" si="6"/>
        <v>0</v>
      </c>
      <c r="I96" s="30">
        <f t="shared" si="7"/>
        <v>0</v>
      </c>
      <c r="J96" s="8"/>
    </row>
    <row r="97" spans="2:10" ht="15.6">
      <c r="B97" s="129"/>
      <c r="C97" s="19" t="s">
        <v>132</v>
      </c>
      <c r="D97" s="20" t="s">
        <v>133</v>
      </c>
      <c r="E97" s="21">
        <v>0.14599999999999999</v>
      </c>
      <c r="F97" s="85">
        <v>337.97009999999977</v>
      </c>
      <c r="G97" s="66">
        <v>0</v>
      </c>
      <c r="H97" s="29">
        <f t="shared" si="6"/>
        <v>0</v>
      </c>
      <c r="I97" s="30">
        <f t="shared" si="7"/>
        <v>0</v>
      </c>
      <c r="J97" s="8"/>
    </row>
    <row r="98" spans="2:10" ht="15.6">
      <c r="B98" s="129"/>
      <c r="C98" s="19" t="s">
        <v>134</v>
      </c>
      <c r="D98" s="20" t="s">
        <v>135</v>
      </c>
      <c r="E98" s="21">
        <v>7.4999999999999997E-2</v>
      </c>
      <c r="F98" s="109">
        <v>173.11241999999987</v>
      </c>
      <c r="G98" s="66">
        <v>0</v>
      </c>
      <c r="H98" s="29">
        <f t="shared" si="6"/>
        <v>0</v>
      </c>
      <c r="I98" s="30">
        <f t="shared" si="7"/>
        <v>0</v>
      </c>
      <c r="J98" s="8"/>
    </row>
    <row r="99" spans="2:10" ht="15.6">
      <c r="B99" s="129"/>
      <c r="C99" s="19" t="s">
        <v>136</v>
      </c>
      <c r="D99" s="20" t="s">
        <v>137</v>
      </c>
      <c r="E99" s="21">
        <v>0.06</v>
      </c>
      <c r="F99" s="109">
        <v>139.12274999999991</v>
      </c>
      <c r="G99" s="66">
        <v>0</v>
      </c>
      <c r="H99" s="29">
        <f t="shared" si="6"/>
        <v>0</v>
      </c>
      <c r="I99" s="30">
        <f t="shared" si="7"/>
        <v>0</v>
      </c>
      <c r="J99" s="8"/>
    </row>
    <row r="100" spans="2:10" ht="15.6">
      <c r="B100" s="129"/>
      <c r="C100" s="19" t="s">
        <v>138</v>
      </c>
      <c r="D100" s="20" t="s">
        <v>139</v>
      </c>
      <c r="E100" s="21">
        <v>0.06</v>
      </c>
      <c r="F100" s="109">
        <v>139.12274999999991</v>
      </c>
      <c r="G100" s="66">
        <v>0</v>
      </c>
      <c r="H100" s="29">
        <f t="shared" si="6"/>
        <v>0</v>
      </c>
      <c r="I100" s="30">
        <f t="shared" si="7"/>
        <v>0</v>
      </c>
      <c r="J100" s="8"/>
    </row>
    <row r="101" spans="2:10" ht="15.6">
      <c r="B101" s="129"/>
      <c r="C101" s="19" t="s">
        <v>140</v>
      </c>
      <c r="D101" s="20" t="s">
        <v>141</v>
      </c>
      <c r="E101" s="21">
        <v>0.06</v>
      </c>
      <c r="F101" s="109">
        <v>139.12274999999991</v>
      </c>
      <c r="G101" s="66">
        <v>0</v>
      </c>
      <c r="H101" s="29">
        <f t="shared" si="6"/>
        <v>0</v>
      </c>
      <c r="I101" s="30">
        <f t="shared" si="7"/>
        <v>0</v>
      </c>
      <c r="J101" s="8"/>
    </row>
    <row r="102" spans="2:10" ht="15.6">
      <c r="B102" s="129"/>
      <c r="C102" s="19" t="s">
        <v>142</v>
      </c>
      <c r="D102" s="20" t="s">
        <v>143</v>
      </c>
      <c r="E102" s="21">
        <v>0.06</v>
      </c>
      <c r="F102" s="109">
        <v>139.12274999999991</v>
      </c>
      <c r="G102" s="66">
        <v>0</v>
      </c>
      <c r="H102" s="29">
        <f t="shared" si="6"/>
        <v>0</v>
      </c>
      <c r="I102" s="30">
        <f t="shared" si="7"/>
        <v>0</v>
      </c>
      <c r="J102" s="8"/>
    </row>
    <row r="103" spans="2:10" ht="15.6">
      <c r="B103" s="129"/>
      <c r="C103" s="19" t="s">
        <v>144</v>
      </c>
      <c r="D103" s="20" t="s">
        <v>145</v>
      </c>
      <c r="E103" s="21">
        <v>0.129</v>
      </c>
      <c r="F103" s="109">
        <v>298.34141999999974</v>
      </c>
      <c r="G103" s="66">
        <v>0</v>
      </c>
      <c r="H103" s="29">
        <f t="shared" si="6"/>
        <v>0</v>
      </c>
      <c r="I103" s="30">
        <f t="shared" si="7"/>
        <v>0</v>
      </c>
      <c r="J103" s="8"/>
    </row>
    <row r="104" spans="2:10" ht="15.6">
      <c r="B104" s="129"/>
      <c r="C104" s="19" t="s">
        <v>146</v>
      </c>
      <c r="D104" s="20" t="s">
        <v>147</v>
      </c>
      <c r="E104" s="21">
        <v>0.13300000000000001</v>
      </c>
      <c r="F104" s="109">
        <v>308.8117499999999</v>
      </c>
      <c r="G104" s="66">
        <v>0</v>
      </c>
      <c r="H104" s="29">
        <f t="shared" si="6"/>
        <v>0</v>
      </c>
      <c r="I104" s="30">
        <f t="shared" si="7"/>
        <v>0</v>
      </c>
      <c r="J104" s="8"/>
    </row>
    <row r="105" spans="2:10" ht="15.6">
      <c r="B105" s="129"/>
      <c r="C105" s="19" t="s">
        <v>148</v>
      </c>
      <c r="D105" s="20" t="s">
        <v>149</v>
      </c>
      <c r="E105" s="22">
        <v>0.06</v>
      </c>
      <c r="F105" s="109">
        <v>139.12274999999991</v>
      </c>
      <c r="G105" s="66">
        <v>0</v>
      </c>
      <c r="H105" s="29">
        <f t="shared" si="6"/>
        <v>0</v>
      </c>
      <c r="I105" s="30">
        <f t="shared" si="7"/>
        <v>0</v>
      </c>
      <c r="J105" s="8"/>
    </row>
    <row r="106" spans="2:10" ht="15.6">
      <c r="B106" s="129"/>
      <c r="C106" s="19" t="s">
        <v>150</v>
      </c>
      <c r="D106" s="20" t="s">
        <v>151</v>
      </c>
      <c r="E106" s="21">
        <v>9.8000000000000004E-2</v>
      </c>
      <c r="F106" s="109">
        <v>226.38290999999987</v>
      </c>
      <c r="G106" s="66">
        <v>0</v>
      </c>
      <c r="H106" s="29">
        <f t="shared" si="6"/>
        <v>0</v>
      </c>
      <c r="I106" s="30">
        <f t="shared" si="7"/>
        <v>0</v>
      </c>
      <c r="J106" s="8"/>
    </row>
    <row r="107" spans="2:10" ht="15.6">
      <c r="B107" s="129"/>
      <c r="C107" s="19" t="s">
        <v>152</v>
      </c>
      <c r="D107" s="20" t="s">
        <v>153</v>
      </c>
      <c r="E107" s="21">
        <v>0.09</v>
      </c>
      <c r="F107" s="109">
        <v>205.59044999999986</v>
      </c>
      <c r="G107" s="66">
        <v>0</v>
      </c>
      <c r="H107" s="29">
        <f t="shared" si="6"/>
        <v>0</v>
      </c>
      <c r="I107" s="30">
        <f t="shared" si="7"/>
        <v>0</v>
      </c>
      <c r="J107" s="8"/>
    </row>
    <row r="108" spans="2:10" ht="15.6">
      <c r="B108" s="129"/>
      <c r="C108" s="19" t="s">
        <v>154</v>
      </c>
      <c r="D108" s="20" t="s">
        <v>155</v>
      </c>
      <c r="E108" s="21">
        <v>0.08</v>
      </c>
      <c r="F108" s="109">
        <v>182.88620999999986</v>
      </c>
      <c r="G108" s="66">
        <v>0</v>
      </c>
      <c r="H108" s="29">
        <f t="shared" si="6"/>
        <v>0</v>
      </c>
      <c r="I108" s="30">
        <f t="shared" si="7"/>
        <v>0</v>
      </c>
      <c r="J108" s="8"/>
    </row>
    <row r="109" spans="2:10" ht="15.6">
      <c r="B109" s="129"/>
      <c r="C109" s="19" t="s">
        <v>156</v>
      </c>
      <c r="D109" s="20" t="s">
        <v>157</v>
      </c>
      <c r="E109" s="21">
        <v>6.4000000000000001E-2</v>
      </c>
      <c r="F109" s="109">
        <v>146.97734999999989</v>
      </c>
      <c r="G109" s="66">
        <v>0</v>
      </c>
      <c r="H109" s="29">
        <f t="shared" si="6"/>
        <v>0</v>
      </c>
      <c r="I109" s="30">
        <f t="shared" si="7"/>
        <v>0</v>
      </c>
      <c r="J109" s="8"/>
    </row>
    <row r="110" spans="2:10" ht="15.6">
      <c r="B110" s="129"/>
      <c r="C110" s="19" t="s">
        <v>158</v>
      </c>
      <c r="D110" s="20" t="s">
        <v>159</v>
      </c>
      <c r="E110" s="21">
        <v>0.30299999999999999</v>
      </c>
      <c r="F110" s="109">
        <v>700.40801999999951</v>
      </c>
      <c r="G110" s="66">
        <v>0</v>
      </c>
      <c r="H110" s="29">
        <f t="shared" si="6"/>
        <v>0</v>
      </c>
      <c r="I110" s="30">
        <f t="shared" si="7"/>
        <v>0</v>
      </c>
      <c r="J110" s="8"/>
    </row>
    <row r="111" spans="2:10" ht="15.6">
      <c r="B111" s="129"/>
      <c r="C111" s="19" t="s">
        <v>160</v>
      </c>
      <c r="D111" s="20" t="s">
        <v>161</v>
      </c>
      <c r="E111" s="21">
        <v>0.11</v>
      </c>
      <c r="F111" s="109">
        <v>254.29637999999986</v>
      </c>
      <c r="G111" s="66">
        <v>0</v>
      </c>
      <c r="H111" s="29">
        <f t="shared" si="6"/>
        <v>0</v>
      </c>
      <c r="I111" s="30">
        <f t="shared" si="7"/>
        <v>0</v>
      </c>
      <c r="J111" s="8"/>
    </row>
    <row r="112" spans="2:10" ht="15.6">
      <c r="B112" s="129"/>
      <c r="C112" s="19" t="s">
        <v>162</v>
      </c>
      <c r="D112" s="20" t="s">
        <v>163</v>
      </c>
      <c r="E112" s="21">
        <v>9.0999999999999998E-2</v>
      </c>
      <c r="F112" s="109">
        <v>210.25874999999985</v>
      </c>
      <c r="G112" s="66">
        <v>0</v>
      </c>
      <c r="H112" s="29">
        <f t="shared" si="6"/>
        <v>0</v>
      </c>
      <c r="I112" s="30">
        <f t="shared" si="7"/>
        <v>0</v>
      </c>
      <c r="J112" s="8"/>
    </row>
    <row r="113" spans="2:10" ht="15.6">
      <c r="B113" s="129"/>
      <c r="C113" s="19" t="s">
        <v>164</v>
      </c>
      <c r="D113" s="20" t="s">
        <v>165</v>
      </c>
      <c r="E113" s="21">
        <v>0.10299999999999999</v>
      </c>
      <c r="F113" s="109">
        <v>238.05365999999984</v>
      </c>
      <c r="G113" s="66">
        <v>0</v>
      </c>
      <c r="H113" s="29">
        <f t="shared" si="6"/>
        <v>0</v>
      </c>
      <c r="I113" s="30">
        <f t="shared" si="7"/>
        <v>0</v>
      </c>
      <c r="J113" s="8"/>
    </row>
    <row r="114" spans="2:10" ht="15.6">
      <c r="B114" s="129"/>
      <c r="C114" s="19" t="s">
        <v>166</v>
      </c>
      <c r="D114" s="20" t="s">
        <v>167</v>
      </c>
      <c r="E114" s="21">
        <v>8.4000000000000005E-2</v>
      </c>
      <c r="F114" s="109">
        <v>194.1790499999999</v>
      </c>
      <c r="G114" s="66">
        <v>0</v>
      </c>
      <c r="H114" s="29">
        <f t="shared" si="6"/>
        <v>0</v>
      </c>
      <c r="I114" s="30">
        <f t="shared" si="7"/>
        <v>0</v>
      </c>
      <c r="J114" s="8"/>
    </row>
    <row r="115" spans="2:10" ht="15.6">
      <c r="B115" s="129"/>
      <c r="C115" s="19" t="s">
        <v>168</v>
      </c>
      <c r="D115" s="20" t="s">
        <v>169</v>
      </c>
      <c r="E115" s="21">
        <v>0.45500000000000002</v>
      </c>
      <c r="F115" s="109">
        <v>1051.7087099999997</v>
      </c>
      <c r="G115" s="66">
        <v>0</v>
      </c>
      <c r="H115" s="29">
        <f t="shared" si="6"/>
        <v>0</v>
      </c>
      <c r="I115" s="30">
        <f t="shared" si="7"/>
        <v>0</v>
      </c>
      <c r="J115" s="8"/>
    </row>
    <row r="116" spans="2:10" ht="15.6">
      <c r="B116" s="129"/>
      <c r="C116" s="19" t="s">
        <v>170</v>
      </c>
      <c r="D116" s="20" t="s">
        <v>171</v>
      </c>
      <c r="E116" s="21">
        <v>5.8999999999999997E-2</v>
      </c>
      <c r="F116" s="109">
        <v>136.36622999999992</v>
      </c>
      <c r="G116" s="66">
        <v>0</v>
      </c>
      <c r="H116" s="29">
        <f t="shared" si="6"/>
        <v>0</v>
      </c>
      <c r="I116" s="30">
        <f t="shared" si="7"/>
        <v>0</v>
      </c>
      <c r="J116" s="8"/>
    </row>
    <row r="117" spans="2:10" ht="15.6">
      <c r="B117" s="129"/>
      <c r="C117" s="19" t="s">
        <v>172</v>
      </c>
      <c r="D117" s="20" t="s">
        <v>173</v>
      </c>
      <c r="E117" s="21">
        <v>5.8999999999999997E-2</v>
      </c>
      <c r="F117" s="109">
        <v>136.36622999999992</v>
      </c>
      <c r="G117" s="66">
        <v>0</v>
      </c>
      <c r="H117" s="29">
        <f t="shared" si="6"/>
        <v>0</v>
      </c>
      <c r="I117" s="30">
        <f t="shared" si="7"/>
        <v>0</v>
      </c>
      <c r="J117" s="8"/>
    </row>
    <row r="118" spans="2:10" ht="15.6">
      <c r="B118" s="129"/>
      <c r="C118" s="19" t="s">
        <v>174</v>
      </c>
      <c r="D118" s="20" t="s">
        <v>175</v>
      </c>
      <c r="E118" s="21">
        <v>9.1999999999999998E-2</v>
      </c>
      <c r="F118" s="109">
        <v>212.60771999999983</v>
      </c>
      <c r="G118" s="66">
        <v>0</v>
      </c>
      <c r="H118" s="29">
        <f t="shared" si="6"/>
        <v>0</v>
      </c>
      <c r="I118" s="30">
        <f t="shared" si="7"/>
        <v>0</v>
      </c>
      <c r="J118" s="8"/>
    </row>
    <row r="119" spans="2:10" ht="15.6">
      <c r="B119" s="129"/>
      <c r="C119" s="19" t="s">
        <v>176</v>
      </c>
      <c r="D119" s="20" t="s">
        <v>177</v>
      </c>
      <c r="E119" s="21">
        <v>8.4000000000000005E-2</v>
      </c>
      <c r="F119" s="109">
        <v>194.01602999999986</v>
      </c>
      <c r="G119" s="66">
        <v>0</v>
      </c>
      <c r="H119" s="29">
        <f t="shared" si="6"/>
        <v>0</v>
      </c>
      <c r="I119" s="30">
        <f t="shared" si="7"/>
        <v>0</v>
      </c>
      <c r="J119" s="8"/>
    </row>
    <row r="120" spans="2:10" ht="15.6">
      <c r="B120" s="129"/>
      <c r="C120" s="19" t="s">
        <v>178</v>
      </c>
      <c r="D120" s="20" t="s">
        <v>179</v>
      </c>
      <c r="E120" s="21">
        <v>0.129</v>
      </c>
      <c r="F120" s="109">
        <v>298.19321999999983</v>
      </c>
      <c r="G120" s="66">
        <v>0</v>
      </c>
      <c r="H120" s="29">
        <f t="shared" si="6"/>
        <v>0</v>
      </c>
      <c r="I120" s="30">
        <f t="shared" si="7"/>
        <v>0</v>
      </c>
      <c r="J120" s="8"/>
    </row>
    <row r="121" spans="2:10" ht="15.6" customHeight="1">
      <c r="B121" s="130"/>
      <c r="C121" s="19" t="s">
        <v>180</v>
      </c>
      <c r="D121" s="20" t="s">
        <v>181</v>
      </c>
      <c r="E121" s="21">
        <v>5.8999999999999997E-2</v>
      </c>
      <c r="F121" s="109">
        <v>136.36622999999992</v>
      </c>
      <c r="G121" s="66">
        <v>0</v>
      </c>
      <c r="H121" s="29">
        <f t="shared" si="6"/>
        <v>0</v>
      </c>
      <c r="I121" s="30">
        <f t="shared" si="7"/>
        <v>0</v>
      </c>
      <c r="J121" s="8"/>
    </row>
    <row r="122" spans="2:10" ht="15.6">
      <c r="B122" s="13" t="s">
        <v>7</v>
      </c>
      <c r="C122" s="13" t="s">
        <v>8</v>
      </c>
      <c r="D122" s="41" t="s">
        <v>9</v>
      </c>
      <c r="E122" s="14" t="s">
        <v>0</v>
      </c>
      <c r="F122" s="15" t="s">
        <v>10</v>
      </c>
      <c r="G122" s="15" t="s">
        <v>245</v>
      </c>
      <c r="H122" s="15" t="s">
        <v>246</v>
      </c>
      <c r="I122" s="15" t="s">
        <v>247</v>
      </c>
      <c r="J122" s="8"/>
    </row>
    <row r="123" spans="2:10" ht="15.6">
      <c r="B123" s="128" t="s">
        <v>182</v>
      </c>
      <c r="C123" s="19" t="s">
        <v>134</v>
      </c>
      <c r="D123" s="20" t="s">
        <v>135</v>
      </c>
      <c r="E123" s="21">
        <v>7.4999999999999997E-2</v>
      </c>
      <c r="F123" s="85">
        <v>173.11241999999987</v>
      </c>
      <c r="G123" s="66">
        <v>0</v>
      </c>
      <c r="H123" s="29">
        <f t="shared" si="6"/>
        <v>0</v>
      </c>
      <c r="I123" s="30">
        <f t="shared" si="7"/>
        <v>0</v>
      </c>
      <c r="J123" s="8"/>
    </row>
    <row r="124" spans="2:10" ht="15.6">
      <c r="B124" s="129"/>
      <c r="C124" s="19" t="s">
        <v>183</v>
      </c>
      <c r="D124" s="20" t="s">
        <v>184</v>
      </c>
      <c r="E124" s="21">
        <v>1.4E-2</v>
      </c>
      <c r="F124" s="109">
        <v>32.478029999999976</v>
      </c>
      <c r="G124" s="66">
        <v>0</v>
      </c>
      <c r="H124" s="29">
        <f t="shared" si="6"/>
        <v>0</v>
      </c>
      <c r="I124" s="30">
        <f t="shared" si="7"/>
        <v>0</v>
      </c>
      <c r="J124" s="8"/>
    </row>
    <row r="125" spans="2:10" ht="15.6">
      <c r="B125" s="129"/>
      <c r="C125" s="19" t="s">
        <v>185</v>
      </c>
      <c r="D125" s="20" t="s">
        <v>186</v>
      </c>
      <c r="E125" s="22">
        <v>3.1E-2</v>
      </c>
      <c r="F125" s="109">
        <v>71.699159999999949</v>
      </c>
      <c r="G125" s="66">
        <v>0</v>
      </c>
      <c r="H125" s="29">
        <f t="shared" si="6"/>
        <v>0</v>
      </c>
      <c r="I125" s="30">
        <f t="shared" si="7"/>
        <v>0</v>
      </c>
      <c r="J125" s="8"/>
    </row>
    <row r="126" spans="2:10" ht="15.6">
      <c r="B126" s="129"/>
      <c r="C126" s="19" t="s">
        <v>187</v>
      </c>
      <c r="D126" s="20" t="s">
        <v>188</v>
      </c>
      <c r="E126" s="21">
        <v>0.08</v>
      </c>
      <c r="F126" s="109">
        <v>185.09438999999986</v>
      </c>
      <c r="G126" s="66">
        <v>0</v>
      </c>
      <c r="H126" s="29">
        <f t="shared" si="6"/>
        <v>0</v>
      </c>
      <c r="I126" s="30">
        <f t="shared" si="7"/>
        <v>0</v>
      </c>
      <c r="J126" s="8"/>
    </row>
    <row r="127" spans="2:10" ht="15.6">
      <c r="B127" s="129"/>
      <c r="C127" s="19" t="s">
        <v>496</v>
      </c>
      <c r="D127" s="20" t="s">
        <v>497</v>
      </c>
      <c r="E127" s="21">
        <v>5.1999999999999998E-2</v>
      </c>
      <c r="F127" s="109">
        <v>118.47848999999992</v>
      </c>
      <c r="G127" s="66">
        <v>0</v>
      </c>
      <c r="H127" s="29">
        <f t="shared" ref="H127:H129" si="8">SUM(E127*G127)</f>
        <v>0</v>
      </c>
      <c r="I127" s="30">
        <f t="shared" ref="I127:I129" si="9">SUM(F127*G127)</f>
        <v>0</v>
      </c>
      <c r="J127" s="8"/>
    </row>
    <row r="128" spans="2:10" ht="15.6">
      <c r="B128" s="129"/>
      <c r="C128" s="19" t="s">
        <v>189</v>
      </c>
      <c r="D128" s="20" t="s">
        <v>190</v>
      </c>
      <c r="E128" s="22">
        <v>2.9000000000000001E-2</v>
      </c>
      <c r="F128" s="109">
        <v>67.016039999999961</v>
      </c>
      <c r="G128" s="66">
        <v>0</v>
      </c>
      <c r="H128" s="29">
        <f t="shared" si="8"/>
        <v>0</v>
      </c>
      <c r="I128" s="30">
        <f t="shared" si="9"/>
        <v>0</v>
      </c>
      <c r="J128" s="8"/>
    </row>
    <row r="129" spans="2:10" ht="15.6">
      <c r="B129" s="129"/>
      <c r="C129" s="19" t="s">
        <v>191</v>
      </c>
      <c r="D129" s="20" t="s">
        <v>192</v>
      </c>
      <c r="E129" s="22">
        <v>0.06</v>
      </c>
      <c r="F129" s="109">
        <v>139.12274999999991</v>
      </c>
      <c r="G129" s="66">
        <v>0</v>
      </c>
      <c r="H129" s="29">
        <f t="shared" si="8"/>
        <v>0</v>
      </c>
      <c r="I129" s="30">
        <f t="shared" si="9"/>
        <v>0</v>
      </c>
      <c r="J129" s="8"/>
    </row>
    <row r="130" spans="2:10" ht="15.6">
      <c r="B130" s="129"/>
      <c r="C130" s="19" t="s">
        <v>193</v>
      </c>
      <c r="D130" s="20" t="s">
        <v>194</v>
      </c>
      <c r="E130" s="22">
        <v>0.06</v>
      </c>
      <c r="F130" s="109">
        <v>139.12274999999991</v>
      </c>
      <c r="G130" s="66">
        <v>0</v>
      </c>
      <c r="H130" s="29">
        <f t="shared" si="6"/>
        <v>0</v>
      </c>
      <c r="I130" s="30">
        <f t="shared" si="7"/>
        <v>0</v>
      </c>
      <c r="J130" s="8"/>
    </row>
    <row r="131" spans="2:10" ht="15.6">
      <c r="B131" s="129"/>
      <c r="C131" s="19" t="s">
        <v>195</v>
      </c>
      <c r="D131" s="20" t="s">
        <v>196</v>
      </c>
      <c r="E131" s="22">
        <v>9.2999999999999999E-2</v>
      </c>
      <c r="F131" s="109">
        <v>215.91257999999985</v>
      </c>
      <c r="G131" s="66">
        <v>0</v>
      </c>
      <c r="H131" s="29">
        <f t="shared" si="6"/>
        <v>0</v>
      </c>
      <c r="I131" s="30">
        <f t="shared" si="7"/>
        <v>0</v>
      </c>
      <c r="J131" s="8"/>
    </row>
    <row r="132" spans="2:10" ht="15.6">
      <c r="B132" s="129"/>
      <c r="C132" s="19" t="s">
        <v>197</v>
      </c>
      <c r="D132" s="20" t="s">
        <v>198</v>
      </c>
      <c r="E132" s="22">
        <v>0.17699999999999999</v>
      </c>
      <c r="F132" s="109">
        <v>411.73664999999971</v>
      </c>
      <c r="G132" s="66">
        <v>0</v>
      </c>
      <c r="H132" s="29">
        <f t="shared" si="6"/>
        <v>0</v>
      </c>
      <c r="I132" s="30">
        <f t="shared" si="7"/>
        <v>0</v>
      </c>
      <c r="J132" s="8"/>
    </row>
    <row r="133" spans="2:10" ht="15.6">
      <c r="B133" s="129"/>
      <c r="C133" s="19" t="s">
        <v>199</v>
      </c>
      <c r="D133" s="20" t="s">
        <v>200</v>
      </c>
      <c r="E133" s="22">
        <v>0.17699999999999999</v>
      </c>
      <c r="F133" s="109">
        <v>411.73664999999971</v>
      </c>
      <c r="G133" s="66">
        <v>0</v>
      </c>
      <c r="H133" s="29">
        <f t="shared" si="6"/>
        <v>0</v>
      </c>
      <c r="I133" s="30">
        <f t="shared" si="7"/>
        <v>0</v>
      </c>
      <c r="J133" s="8"/>
    </row>
    <row r="134" spans="2:10" ht="15.6">
      <c r="B134" s="129"/>
      <c r="C134" s="19" t="s">
        <v>498</v>
      </c>
      <c r="D134" s="20" t="s">
        <v>507</v>
      </c>
      <c r="E134" s="22">
        <v>7.0000000000000007E-2</v>
      </c>
      <c r="F134" s="109">
        <v>160.73030999999992</v>
      </c>
      <c r="G134" s="66">
        <v>0</v>
      </c>
      <c r="H134" s="29">
        <f t="shared" si="6"/>
        <v>0</v>
      </c>
      <c r="I134" s="30">
        <f t="shared" si="7"/>
        <v>0</v>
      </c>
      <c r="J134" s="8"/>
    </row>
    <row r="135" spans="2:10" ht="15.6">
      <c r="B135" s="129"/>
      <c r="C135" s="19" t="s">
        <v>499</v>
      </c>
      <c r="D135" s="20" t="s">
        <v>508</v>
      </c>
      <c r="E135" s="22">
        <v>7.0000000000000007E-2</v>
      </c>
      <c r="F135" s="109">
        <v>160.73030999999992</v>
      </c>
      <c r="G135" s="66">
        <v>0</v>
      </c>
      <c r="H135" s="29">
        <f t="shared" si="6"/>
        <v>0</v>
      </c>
      <c r="I135" s="30">
        <f t="shared" si="7"/>
        <v>0</v>
      </c>
      <c r="J135" s="8"/>
    </row>
    <row r="136" spans="2:10" ht="15.6">
      <c r="B136" s="129"/>
      <c r="C136" s="19" t="s">
        <v>203</v>
      </c>
      <c r="D136" s="20" t="s">
        <v>204</v>
      </c>
      <c r="E136" s="22">
        <v>2.7E-2</v>
      </c>
      <c r="F136" s="109">
        <v>62.347739999999959</v>
      </c>
      <c r="G136" s="66">
        <v>0</v>
      </c>
      <c r="H136" s="29">
        <f t="shared" si="6"/>
        <v>0</v>
      </c>
      <c r="I136" s="30">
        <f t="shared" si="7"/>
        <v>0</v>
      </c>
      <c r="J136" s="8"/>
    </row>
    <row r="137" spans="2:10" ht="15.6">
      <c r="B137" s="129"/>
      <c r="C137" s="19" t="s">
        <v>205</v>
      </c>
      <c r="D137" s="20" t="s">
        <v>206</v>
      </c>
      <c r="E137" s="22">
        <v>9.9000000000000005E-2</v>
      </c>
      <c r="F137" s="109">
        <v>228.97640999999985</v>
      </c>
      <c r="G137" s="66">
        <v>0</v>
      </c>
      <c r="H137" s="29">
        <f t="shared" si="6"/>
        <v>0</v>
      </c>
      <c r="I137" s="30">
        <f t="shared" si="7"/>
        <v>0</v>
      </c>
      <c r="J137" s="8"/>
    </row>
    <row r="138" spans="2:10" ht="15.6">
      <c r="B138" s="129"/>
      <c r="C138" s="19" t="s">
        <v>257</v>
      </c>
      <c r="D138" s="20" t="s">
        <v>262</v>
      </c>
      <c r="E138" s="22">
        <v>1.7000000000000001E-2</v>
      </c>
      <c r="F138" s="109">
        <v>39.361919999999969</v>
      </c>
      <c r="G138" s="66">
        <v>0</v>
      </c>
      <c r="H138" s="29">
        <f t="shared" si="6"/>
        <v>0</v>
      </c>
      <c r="I138" s="30">
        <f t="shared" si="7"/>
        <v>0</v>
      </c>
      <c r="J138" s="8"/>
    </row>
    <row r="139" spans="2:10" ht="15.6">
      <c r="B139" s="129"/>
      <c r="C139" s="19" t="s">
        <v>258</v>
      </c>
      <c r="D139" s="20" t="s">
        <v>263</v>
      </c>
      <c r="E139" s="22">
        <v>9.6000000000000002E-2</v>
      </c>
      <c r="F139" s="109">
        <v>221.81093999999985</v>
      </c>
      <c r="G139" s="66">
        <v>0</v>
      </c>
      <c r="H139" s="29">
        <f t="shared" si="6"/>
        <v>0</v>
      </c>
      <c r="I139" s="30">
        <f t="shared" si="7"/>
        <v>0</v>
      </c>
      <c r="J139" s="8"/>
    </row>
    <row r="140" spans="2:10" ht="15.6">
      <c r="B140" s="129"/>
      <c r="C140" s="19" t="s">
        <v>261</v>
      </c>
      <c r="D140" s="20" t="s">
        <v>264</v>
      </c>
      <c r="E140" s="22">
        <v>9.6000000000000002E-2</v>
      </c>
      <c r="F140" s="109">
        <v>221.81093999999985</v>
      </c>
      <c r="G140" s="66">
        <v>0</v>
      </c>
      <c r="H140" s="29">
        <f t="shared" si="6"/>
        <v>0</v>
      </c>
      <c r="I140" s="30">
        <f t="shared" si="7"/>
        <v>0</v>
      </c>
      <c r="J140" s="8"/>
    </row>
    <row r="141" spans="2:10" ht="15.6">
      <c r="B141" s="129"/>
      <c r="C141" s="19" t="s">
        <v>259</v>
      </c>
      <c r="D141" s="20" t="s">
        <v>265</v>
      </c>
      <c r="E141" s="22">
        <v>9.6000000000000002E-2</v>
      </c>
      <c r="F141" s="109">
        <v>221.81093999999985</v>
      </c>
      <c r="G141" s="66">
        <v>0</v>
      </c>
      <c r="H141" s="29">
        <f t="shared" si="6"/>
        <v>0</v>
      </c>
      <c r="I141" s="30">
        <f t="shared" si="7"/>
        <v>0</v>
      </c>
      <c r="J141" s="8"/>
    </row>
    <row r="142" spans="2:10" ht="15.6">
      <c r="B142" s="129"/>
      <c r="C142" s="19" t="s">
        <v>260</v>
      </c>
      <c r="D142" s="20" t="s">
        <v>266</v>
      </c>
      <c r="E142" s="22">
        <v>9.6000000000000002E-2</v>
      </c>
      <c r="F142" s="114">
        <v>221.81093999999985</v>
      </c>
      <c r="G142" s="66">
        <v>0</v>
      </c>
      <c r="H142" s="29">
        <f t="shared" si="6"/>
        <v>0</v>
      </c>
      <c r="I142" s="30">
        <f t="shared" si="7"/>
        <v>0</v>
      </c>
      <c r="J142" s="8"/>
    </row>
    <row r="143" spans="2:10" ht="15.6">
      <c r="B143" s="129"/>
      <c r="C143" s="26">
        <v>462</v>
      </c>
      <c r="D143" s="27" t="s">
        <v>207</v>
      </c>
      <c r="E143" s="28">
        <v>0.02</v>
      </c>
      <c r="F143" s="85">
        <v>46.22357999999997</v>
      </c>
      <c r="G143" s="66">
        <v>0</v>
      </c>
      <c r="H143" s="29">
        <f t="shared" si="6"/>
        <v>0</v>
      </c>
      <c r="I143" s="30">
        <f t="shared" si="7"/>
        <v>0</v>
      </c>
      <c r="J143" s="8"/>
    </row>
    <row r="144" spans="2:10" ht="15.6">
      <c r="B144" s="129"/>
      <c r="C144" s="26">
        <v>515</v>
      </c>
      <c r="D144" s="27" t="s">
        <v>501</v>
      </c>
      <c r="E144" s="28">
        <v>6.9000000000000006E-2</v>
      </c>
      <c r="F144" s="85">
        <v>159.48542999999987</v>
      </c>
      <c r="G144" s="66">
        <v>0</v>
      </c>
      <c r="H144" s="29">
        <f t="shared" si="6"/>
        <v>0</v>
      </c>
      <c r="I144" s="30">
        <f t="shared" si="7"/>
        <v>0</v>
      </c>
      <c r="J144" s="8"/>
    </row>
    <row r="145" spans="2:10" ht="15.6">
      <c r="B145" s="129"/>
      <c r="C145" s="26">
        <v>521</v>
      </c>
      <c r="D145" s="20" t="s">
        <v>500</v>
      </c>
      <c r="E145" s="28">
        <v>7.0999999999999994E-2</v>
      </c>
      <c r="F145" s="85">
        <v>164.02775999999992</v>
      </c>
      <c r="G145" s="66">
        <v>0</v>
      </c>
      <c r="H145" s="29">
        <f t="shared" si="6"/>
        <v>0</v>
      </c>
      <c r="I145" s="30">
        <f t="shared" si="7"/>
        <v>0</v>
      </c>
      <c r="J145" s="8"/>
    </row>
    <row r="146" spans="2:10" ht="15.6" customHeight="1">
      <c r="B146" s="129"/>
      <c r="C146" s="26">
        <v>522</v>
      </c>
      <c r="D146" s="20" t="s">
        <v>503</v>
      </c>
      <c r="E146" s="28">
        <v>7.0999999999999994E-2</v>
      </c>
      <c r="F146" s="85">
        <v>164.02775999999992</v>
      </c>
      <c r="G146" s="66">
        <v>0</v>
      </c>
      <c r="H146" s="29">
        <f t="shared" si="6"/>
        <v>0</v>
      </c>
      <c r="I146" s="30">
        <f t="shared" si="7"/>
        <v>0</v>
      </c>
      <c r="J146" s="8"/>
    </row>
    <row r="147" spans="2:10" ht="15.6" customHeight="1">
      <c r="B147" s="129"/>
      <c r="C147" s="26">
        <v>523</v>
      </c>
      <c r="D147" s="20" t="s">
        <v>504</v>
      </c>
      <c r="E147" s="28">
        <v>6.2E-2</v>
      </c>
      <c r="F147" s="85">
        <v>143.2501199999999</v>
      </c>
      <c r="G147" s="66">
        <v>0</v>
      </c>
      <c r="H147" s="29">
        <f t="shared" si="6"/>
        <v>0</v>
      </c>
      <c r="I147" s="30">
        <f t="shared" si="7"/>
        <v>0</v>
      </c>
      <c r="J147" s="8"/>
    </row>
    <row r="148" spans="2:10" ht="15.6">
      <c r="B148" s="130"/>
      <c r="C148" s="26">
        <v>524</v>
      </c>
      <c r="D148" s="27" t="s">
        <v>502</v>
      </c>
      <c r="E148" s="28">
        <v>0.121</v>
      </c>
      <c r="F148" s="85">
        <v>279.6163499999999</v>
      </c>
      <c r="G148" s="66">
        <v>0</v>
      </c>
      <c r="H148" s="29">
        <f t="shared" si="6"/>
        <v>0</v>
      </c>
      <c r="I148" s="30">
        <f t="shared" si="7"/>
        <v>0</v>
      </c>
      <c r="J148" s="8"/>
    </row>
    <row r="149" spans="2:10" ht="15.6">
      <c r="B149" s="13" t="s">
        <v>7</v>
      </c>
      <c r="C149" s="13" t="s">
        <v>8</v>
      </c>
      <c r="D149" s="41" t="s">
        <v>9</v>
      </c>
      <c r="E149" s="14" t="s">
        <v>0</v>
      </c>
      <c r="F149" s="15" t="s">
        <v>10</v>
      </c>
      <c r="G149" s="15" t="s">
        <v>245</v>
      </c>
      <c r="H149" s="15" t="s">
        <v>246</v>
      </c>
      <c r="I149" s="15" t="s">
        <v>247</v>
      </c>
      <c r="J149" s="8"/>
    </row>
    <row r="150" spans="2:10" ht="15.6">
      <c r="B150" s="128" t="s">
        <v>208</v>
      </c>
      <c r="C150" s="16" t="s">
        <v>254</v>
      </c>
      <c r="D150" s="17" t="s">
        <v>255</v>
      </c>
      <c r="E150" s="21">
        <v>4.4999999999999998E-2</v>
      </c>
      <c r="F150" s="85">
        <v>102.66554999999993</v>
      </c>
      <c r="G150" s="66">
        <v>0</v>
      </c>
      <c r="H150" s="29">
        <f t="shared" ref="H150" si="10">SUM(E150*G150)</f>
        <v>0</v>
      </c>
      <c r="I150" s="30">
        <f t="shared" si="7"/>
        <v>0</v>
      </c>
      <c r="J150" s="8"/>
    </row>
    <row r="151" spans="2:10" ht="15.6">
      <c r="B151" s="129"/>
      <c r="C151" s="19" t="s">
        <v>209</v>
      </c>
      <c r="D151" s="20" t="s">
        <v>210</v>
      </c>
      <c r="E151" s="78">
        <v>0.59899999999999998</v>
      </c>
      <c r="F151" s="85">
        <v>1384.5733199999991</v>
      </c>
      <c r="G151" s="66">
        <v>0</v>
      </c>
      <c r="H151" s="29">
        <f t="shared" si="6"/>
        <v>0</v>
      </c>
      <c r="I151" s="30">
        <f t="shared" si="7"/>
        <v>0</v>
      </c>
      <c r="J151" s="8"/>
    </row>
    <row r="152" spans="2:10" ht="15.6">
      <c r="B152" s="129"/>
      <c r="C152" s="19" t="s">
        <v>211</v>
      </c>
      <c r="D152" s="20" t="s">
        <v>212</v>
      </c>
      <c r="E152" s="78">
        <v>0.128</v>
      </c>
      <c r="F152" s="85">
        <v>295.99244999999974</v>
      </c>
      <c r="G152" s="66">
        <v>0</v>
      </c>
      <c r="H152" s="29">
        <f t="shared" si="6"/>
        <v>0</v>
      </c>
      <c r="I152" s="30">
        <f t="shared" si="7"/>
        <v>0</v>
      </c>
      <c r="J152" s="8"/>
    </row>
    <row r="153" spans="2:10" ht="15.6">
      <c r="B153" s="129"/>
      <c r="C153" s="19" t="s">
        <v>213</v>
      </c>
      <c r="D153" s="20" t="s">
        <v>214</v>
      </c>
      <c r="E153" s="78">
        <v>9.6000000000000002E-2</v>
      </c>
      <c r="F153" s="109">
        <v>221.81093999999985</v>
      </c>
      <c r="G153" s="66">
        <v>0</v>
      </c>
      <c r="H153" s="29">
        <f t="shared" si="6"/>
        <v>0</v>
      </c>
      <c r="I153" s="30">
        <f t="shared" si="7"/>
        <v>0</v>
      </c>
      <c r="J153" s="8"/>
    </row>
    <row r="154" spans="2:10" ht="15.6">
      <c r="B154" s="129"/>
      <c r="C154" s="19" t="s">
        <v>215</v>
      </c>
      <c r="D154" s="20" t="s">
        <v>216</v>
      </c>
      <c r="E154" s="78">
        <v>0.128</v>
      </c>
      <c r="F154" s="109">
        <v>295.99</v>
      </c>
      <c r="G154" s="66">
        <v>0</v>
      </c>
      <c r="H154" s="29">
        <f t="shared" si="6"/>
        <v>0</v>
      </c>
      <c r="I154" s="30">
        <f t="shared" si="7"/>
        <v>0</v>
      </c>
      <c r="J154" s="8"/>
    </row>
    <row r="155" spans="2:10" ht="15.6" customHeight="1">
      <c r="B155" s="129"/>
      <c r="C155" s="19" t="s">
        <v>217</v>
      </c>
      <c r="D155" s="20" t="s">
        <v>218</v>
      </c>
      <c r="E155" s="78">
        <v>0.122</v>
      </c>
      <c r="F155" s="109">
        <v>281.95049999999981</v>
      </c>
      <c r="G155" s="66">
        <v>0</v>
      </c>
      <c r="H155" s="29">
        <f t="shared" si="6"/>
        <v>0</v>
      </c>
      <c r="I155" s="30">
        <f t="shared" si="7"/>
        <v>0</v>
      </c>
      <c r="J155" s="8"/>
    </row>
    <row r="156" spans="2:10" ht="15.6">
      <c r="B156" s="129"/>
      <c r="C156" s="19" t="s">
        <v>219</v>
      </c>
      <c r="D156" s="20" t="s">
        <v>220</v>
      </c>
      <c r="E156" s="78">
        <v>0.159</v>
      </c>
      <c r="F156" s="109">
        <v>367.54340999999977</v>
      </c>
      <c r="G156" s="66">
        <v>0</v>
      </c>
      <c r="H156" s="29">
        <f t="shared" si="6"/>
        <v>0</v>
      </c>
      <c r="I156" s="30">
        <f t="shared" si="7"/>
        <v>0</v>
      </c>
      <c r="J156" s="8"/>
    </row>
    <row r="157" spans="2:10" ht="15.6">
      <c r="B157" s="129"/>
      <c r="C157" s="19" t="s">
        <v>221</v>
      </c>
      <c r="D157" s="20" t="s">
        <v>222</v>
      </c>
      <c r="E157" s="78">
        <v>0.13300000000000001</v>
      </c>
      <c r="F157" s="85">
        <v>307.00370999999984</v>
      </c>
      <c r="G157" s="66">
        <v>0</v>
      </c>
      <c r="H157" s="29">
        <f t="shared" si="6"/>
        <v>0</v>
      </c>
      <c r="I157" s="30">
        <f t="shared" si="7"/>
        <v>0</v>
      </c>
      <c r="J157" s="8"/>
    </row>
    <row r="158" spans="2:10" ht="15.6">
      <c r="B158" s="13" t="s">
        <v>7</v>
      </c>
      <c r="C158" s="13" t="s">
        <v>8</v>
      </c>
      <c r="D158" s="41" t="s">
        <v>9</v>
      </c>
      <c r="E158" s="14" t="s">
        <v>0</v>
      </c>
      <c r="F158" s="15" t="s">
        <v>10</v>
      </c>
      <c r="G158" s="15" t="s">
        <v>245</v>
      </c>
      <c r="H158" s="15" t="s">
        <v>246</v>
      </c>
      <c r="I158" s="15" t="s">
        <v>247</v>
      </c>
      <c r="J158" s="8"/>
    </row>
    <row r="159" spans="2:10" ht="15.6">
      <c r="B159" s="157" t="s">
        <v>223</v>
      </c>
      <c r="C159" s="26">
        <v>372</v>
      </c>
      <c r="D159" s="27" t="s">
        <v>224</v>
      </c>
      <c r="E159" s="26">
        <v>0.158</v>
      </c>
      <c r="F159" s="85">
        <v>365.20925999999974</v>
      </c>
      <c r="G159" s="66">
        <v>0</v>
      </c>
      <c r="H159" s="29">
        <f t="shared" si="6"/>
        <v>0</v>
      </c>
      <c r="I159" s="30">
        <f t="shared" si="7"/>
        <v>0</v>
      </c>
      <c r="J159" s="8"/>
    </row>
    <row r="160" spans="2:10" ht="15.6">
      <c r="B160" s="159"/>
      <c r="C160" s="26">
        <v>373</v>
      </c>
      <c r="D160" s="27" t="s">
        <v>225</v>
      </c>
      <c r="E160" s="26">
        <v>0.158</v>
      </c>
      <c r="F160" s="85">
        <v>365.20925999999974</v>
      </c>
      <c r="G160" s="66">
        <v>0</v>
      </c>
      <c r="H160" s="29">
        <f t="shared" si="6"/>
        <v>0</v>
      </c>
      <c r="I160" s="30">
        <f t="shared" si="7"/>
        <v>0</v>
      </c>
      <c r="J160" s="8"/>
    </row>
    <row r="161" spans="2:10" ht="15.6">
      <c r="B161" s="13" t="s">
        <v>7</v>
      </c>
      <c r="C161" s="13" t="s">
        <v>8</v>
      </c>
      <c r="D161" s="41" t="s">
        <v>9</v>
      </c>
      <c r="E161" s="14" t="s">
        <v>0</v>
      </c>
      <c r="F161" s="15" t="s">
        <v>10</v>
      </c>
      <c r="G161" s="15" t="s">
        <v>245</v>
      </c>
      <c r="H161" s="15" t="s">
        <v>246</v>
      </c>
      <c r="I161" s="15" t="s">
        <v>247</v>
      </c>
      <c r="J161" s="8"/>
    </row>
    <row r="162" spans="2:10" ht="15.6">
      <c r="B162" s="245" t="s">
        <v>226</v>
      </c>
      <c r="C162" s="19" t="s">
        <v>227</v>
      </c>
      <c r="D162" s="20" t="s">
        <v>228</v>
      </c>
      <c r="E162" s="9">
        <v>8.2000000000000003E-2</v>
      </c>
      <c r="F162" s="84">
        <v>189.48110999999989</v>
      </c>
      <c r="G162" s="66">
        <v>0</v>
      </c>
      <c r="H162" s="29">
        <f t="shared" si="6"/>
        <v>0</v>
      </c>
      <c r="I162" s="30">
        <f t="shared" si="7"/>
        <v>0</v>
      </c>
      <c r="J162" s="8"/>
    </row>
    <row r="163" spans="2:10" ht="15.6">
      <c r="B163" s="246"/>
      <c r="C163" s="19" t="s">
        <v>229</v>
      </c>
      <c r="D163" s="20" t="s">
        <v>230</v>
      </c>
      <c r="E163" s="9">
        <v>0.13100000000000001</v>
      </c>
      <c r="F163" s="84">
        <v>302.72813999999977</v>
      </c>
      <c r="G163" s="66">
        <v>0</v>
      </c>
      <c r="H163" s="29">
        <f t="shared" si="6"/>
        <v>0</v>
      </c>
      <c r="I163" s="30">
        <f t="shared" si="7"/>
        <v>0</v>
      </c>
      <c r="J163" s="8"/>
    </row>
    <row r="164" spans="2:10" ht="15.6">
      <c r="B164" s="246"/>
      <c r="C164" s="19" t="s">
        <v>231</v>
      </c>
      <c r="D164" s="20" t="s">
        <v>232</v>
      </c>
      <c r="E164" s="9">
        <v>6.9000000000000006E-2</v>
      </c>
      <c r="F164" s="84">
        <v>159.49283999999986</v>
      </c>
      <c r="G164" s="66">
        <v>0</v>
      </c>
      <c r="H164" s="29">
        <f t="shared" si="6"/>
        <v>0</v>
      </c>
      <c r="I164" s="30">
        <f t="shared" ref="I164:I169" si="11">SUM(F164*G164)</f>
        <v>0</v>
      </c>
      <c r="J164" s="8"/>
    </row>
    <row r="165" spans="2:10" ht="15.6">
      <c r="B165" s="246"/>
      <c r="C165" s="19" t="s">
        <v>233</v>
      </c>
      <c r="D165" s="20" t="s">
        <v>234</v>
      </c>
      <c r="E165" s="9">
        <v>9.7000000000000003E-2</v>
      </c>
      <c r="F165" s="84">
        <v>224.16731999999985</v>
      </c>
      <c r="G165" s="66">
        <v>0</v>
      </c>
      <c r="H165" s="29">
        <f t="shared" si="6"/>
        <v>0</v>
      </c>
      <c r="I165" s="30">
        <f t="shared" si="11"/>
        <v>0</v>
      </c>
      <c r="J165" s="8"/>
    </row>
    <row r="166" spans="2:10" ht="15.6">
      <c r="B166" s="246"/>
      <c r="C166" s="19" t="s">
        <v>235</v>
      </c>
      <c r="D166" s="20" t="s">
        <v>236</v>
      </c>
      <c r="E166" s="9">
        <v>0.11600000000000001</v>
      </c>
      <c r="F166" s="84">
        <v>268.04933999999986</v>
      </c>
      <c r="G166" s="66">
        <v>0</v>
      </c>
      <c r="H166" s="29">
        <f t="shared" ref="H166:H169" si="12">SUM(E166*G166)</f>
        <v>0</v>
      </c>
      <c r="I166" s="30">
        <f t="shared" si="11"/>
        <v>0</v>
      </c>
      <c r="J166" s="8"/>
    </row>
    <row r="167" spans="2:10" ht="14.4" customHeight="1">
      <c r="B167" s="246"/>
      <c r="C167" s="19" t="s">
        <v>237</v>
      </c>
      <c r="D167" s="20" t="s">
        <v>238</v>
      </c>
      <c r="E167" s="9">
        <v>0.13500000000000001</v>
      </c>
      <c r="F167" s="84">
        <v>311.94617999999986</v>
      </c>
      <c r="G167" s="66">
        <v>0</v>
      </c>
      <c r="H167" s="29">
        <f t="shared" si="12"/>
        <v>0</v>
      </c>
      <c r="I167" s="30">
        <f t="shared" si="11"/>
        <v>0</v>
      </c>
      <c r="J167" s="12"/>
    </row>
    <row r="168" spans="2:10" ht="14.4" customHeight="1">
      <c r="B168" s="246"/>
      <c r="C168" s="19" t="s">
        <v>239</v>
      </c>
      <c r="D168" s="20" t="s">
        <v>240</v>
      </c>
      <c r="E168" s="9">
        <v>0.193</v>
      </c>
      <c r="F168" s="84">
        <v>446.11904999999973</v>
      </c>
      <c r="G168" s="66">
        <v>0</v>
      </c>
      <c r="H168" s="29">
        <f t="shared" si="12"/>
        <v>0</v>
      </c>
      <c r="I168" s="30">
        <f t="shared" si="11"/>
        <v>0</v>
      </c>
      <c r="J168" s="12"/>
    </row>
    <row r="169" spans="2:10" ht="14.4" customHeight="1">
      <c r="B169" s="247"/>
      <c r="C169" s="19" t="s">
        <v>40</v>
      </c>
      <c r="D169" s="20" t="s">
        <v>241</v>
      </c>
      <c r="E169" s="9">
        <v>0.14499999999999999</v>
      </c>
      <c r="F169" s="84">
        <v>335.06537999999983</v>
      </c>
      <c r="G169" s="66">
        <v>0</v>
      </c>
      <c r="H169" s="29">
        <f t="shared" si="12"/>
        <v>0</v>
      </c>
      <c r="I169" s="30">
        <f t="shared" si="11"/>
        <v>0</v>
      </c>
      <c r="J169" s="12"/>
    </row>
    <row r="170" spans="2:10" ht="15.6" customHeight="1">
      <c r="B170" s="96"/>
      <c r="C170" s="88"/>
      <c r="D170" s="89"/>
      <c r="E170" s="94"/>
      <c r="F170" s="90"/>
      <c r="G170" s="91"/>
      <c r="H170" s="11"/>
      <c r="I170" s="90"/>
      <c r="J170" s="12"/>
    </row>
    <row r="171" spans="2:10" ht="14.4" customHeight="1">
      <c r="B171" s="193" t="s">
        <v>375</v>
      </c>
      <c r="C171" s="193"/>
      <c r="D171" s="193"/>
      <c r="E171" s="193"/>
      <c r="F171" s="193"/>
      <c r="G171" s="193"/>
      <c r="H171" s="193"/>
      <c r="I171" s="193"/>
      <c r="J171" s="12"/>
    </row>
    <row r="172" spans="2:10" ht="14.4" customHeight="1">
      <c r="B172" s="189" t="s">
        <v>441</v>
      </c>
      <c r="C172" s="189"/>
      <c r="D172" s="189"/>
      <c r="E172" s="189"/>
      <c r="F172" s="189"/>
      <c r="G172" s="189"/>
      <c r="H172" s="189"/>
      <c r="I172" s="189"/>
      <c r="J172" s="12"/>
    </row>
    <row r="173" spans="2:10" ht="14.4" customHeight="1">
      <c r="B173" s="13" t="s">
        <v>7</v>
      </c>
      <c r="C173" s="13" t="s">
        <v>8</v>
      </c>
      <c r="D173" s="41" t="s">
        <v>442</v>
      </c>
      <c r="E173" s="31"/>
      <c r="F173" s="15" t="s">
        <v>10</v>
      </c>
      <c r="G173" s="15" t="s">
        <v>245</v>
      </c>
      <c r="H173" s="15"/>
      <c r="I173" s="15" t="s">
        <v>247</v>
      </c>
      <c r="J173" s="12"/>
    </row>
    <row r="174" spans="2:10" ht="15.6" customHeight="1">
      <c r="B174" s="175" t="s">
        <v>268</v>
      </c>
      <c r="C174" s="34">
        <v>1000</v>
      </c>
      <c r="D174" s="38" t="s">
        <v>269</v>
      </c>
      <c r="E174" s="31"/>
      <c r="F174" s="106">
        <v>5.1869999999999994</v>
      </c>
      <c r="G174" s="86">
        <v>0</v>
      </c>
      <c r="H174" s="15"/>
      <c r="I174" s="84">
        <f>SUM(F174*G174)</f>
        <v>0</v>
      </c>
      <c r="J174" s="12"/>
    </row>
    <row r="175" spans="2:10" ht="15.6">
      <c r="B175" s="176"/>
      <c r="C175" s="34">
        <v>1001</v>
      </c>
      <c r="D175" s="38" t="s">
        <v>270</v>
      </c>
      <c r="E175" s="31"/>
      <c r="F175" s="106">
        <v>14.375399999999997</v>
      </c>
      <c r="G175" s="87">
        <v>0</v>
      </c>
      <c r="H175" s="15"/>
      <c r="I175" s="84">
        <f t="shared" ref="I175:I238" si="13">SUM(F175*G175)</f>
        <v>0</v>
      </c>
      <c r="J175" s="12"/>
    </row>
    <row r="176" spans="2:10" ht="15.6">
      <c r="B176" s="176"/>
      <c r="C176" s="34">
        <v>1004</v>
      </c>
      <c r="D176" s="38" t="s">
        <v>271</v>
      </c>
      <c r="E176" s="31"/>
      <c r="F176" s="106">
        <v>116.18879999999999</v>
      </c>
      <c r="G176" s="87">
        <v>0</v>
      </c>
      <c r="H176" s="15"/>
      <c r="I176" s="84">
        <f t="shared" si="13"/>
        <v>0</v>
      </c>
      <c r="J176" s="12"/>
    </row>
    <row r="177" spans="2:10" ht="15.6">
      <c r="B177" s="176"/>
      <c r="C177" s="34">
        <v>1008</v>
      </c>
      <c r="D177" s="38" t="s">
        <v>510</v>
      </c>
      <c r="E177" s="31"/>
      <c r="F177" s="106">
        <v>17.339399999999998</v>
      </c>
      <c r="G177" s="87">
        <v>0</v>
      </c>
      <c r="H177" s="15"/>
      <c r="I177" s="84">
        <f t="shared" si="13"/>
        <v>0</v>
      </c>
      <c r="J177" s="12"/>
    </row>
    <row r="178" spans="2:10" ht="15.6">
      <c r="B178" s="176"/>
      <c r="C178" s="117">
        <v>1134</v>
      </c>
      <c r="D178" s="39" t="s">
        <v>272</v>
      </c>
      <c r="E178" s="31"/>
      <c r="F178" s="106">
        <v>1.482</v>
      </c>
      <c r="G178" s="86">
        <v>0</v>
      </c>
      <c r="H178" s="15"/>
      <c r="I178" s="84">
        <f t="shared" si="13"/>
        <v>0</v>
      </c>
      <c r="J178" s="12"/>
    </row>
    <row r="179" spans="2:10" ht="15.6">
      <c r="B179" s="176"/>
      <c r="C179" s="117">
        <v>1406</v>
      </c>
      <c r="D179" s="39" t="s">
        <v>511</v>
      </c>
      <c r="E179" s="31"/>
      <c r="F179" s="106">
        <v>72.03</v>
      </c>
      <c r="G179" s="86">
        <v>0</v>
      </c>
      <c r="H179" s="15"/>
      <c r="I179" s="84">
        <f t="shared" si="13"/>
        <v>0</v>
      </c>
      <c r="J179" s="12"/>
    </row>
    <row r="180" spans="2:10" ht="15.6">
      <c r="B180" s="177"/>
      <c r="C180" s="117">
        <v>1422</v>
      </c>
      <c r="D180" s="39" t="s">
        <v>512</v>
      </c>
      <c r="E180" s="31"/>
      <c r="F180" s="106">
        <v>72.03</v>
      </c>
      <c r="G180" s="86">
        <v>0</v>
      </c>
      <c r="H180" s="15"/>
      <c r="I180" s="84">
        <f t="shared" si="13"/>
        <v>0</v>
      </c>
      <c r="J180" s="12"/>
    </row>
    <row r="181" spans="2:10" ht="15.6">
      <c r="B181" s="13" t="s">
        <v>7</v>
      </c>
      <c r="C181" s="13" t="s">
        <v>8</v>
      </c>
      <c r="D181" s="41" t="s">
        <v>442</v>
      </c>
      <c r="E181" s="31"/>
      <c r="F181" s="15" t="s">
        <v>10</v>
      </c>
      <c r="G181" s="15" t="s">
        <v>245</v>
      </c>
      <c r="H181" s="15"/>
      <c r="I181" s="15" t="s">
        <v>247</v>
      </c>
      <c r="J181" s="12"/>
    </row>
    <row r="182" spans="2:10" ht="15.6" customHeight="1">
      <c r="B182" s="190" t="s">
        <v>273</v>
      </c>
      <c r="C182" s="34">
        <v>1011</v>
      </c>
      <c r="D182" s="38" t="s">
        <v>274</v>
      </c>
      <c r="E182" s="31"/>
      <c r="F182" s="106">
        <v>17.339399999999998</v>
      </c>
      <c r="G182" s="86">
        <v>0</v>
      </c>
      <c r="H182" s="15"/>
      <c r="I182" s="84">
        <f t="shared" si="13"/>
        <v>0</v>
      </c>
      <c r="J182" s="12"/>
    </row>
    <row r="183" spans="2:10" ht="15.6">
      <c r="B183" s="190"/>
      <c r="C183" s="34">
        <v>1100</v>
      </c>
      <c r="D183" s="38" t="s">
        <v>275</v>
      </c>
      <c r="E183" s="31"/>
      <c r="F183" s="106">
        <v>9.3365999999999989</v>
      </c>
      <c r="G183" s="86">
        <v>0</v>
      </c>
      <c r="H183" s="15"/>
      <c r="I183" s="84">
        <f t="shared" si="13"/>
        <v>0</v>
      </c>
      <c r="J183" s="12"/>
    </row>
    <row r="184" spans="2:10" ht="15.6">
      <c r="B184" s="190"/>
      <c r="C184" s="34">
        <v>1101</v>
      </c>
      <c r="D184" s="38" t="s">
        <v>276</v>
      </c>
      <c r="E184" s="31"/>
      <c r="F184" s="106">
        <v>2.964</v>
      </c>
      <c r="G184" s="86">
        <v>0</v>
      </c>
      <c r="H184" s="15"/>
      <c r="I184" s="84">
        <f t="shared" si="13"/>
        <v>0</v>
      </c>
      <c r="J184" s="12"/>
    </row>
    <row r="185" spans="2:10" ht="15.6">
      <c r="B185" s="190"/>
      <c r="C185" s="34">
        <v>1102</v>
      </c>
      <c r="D185" s="38" t="s">
        <v>277</v>
      </c>
      <c r="E185" s="31"/>
      <c r="F185" s="106">
        <v>1.482</v>
      </c>
      <c r="G185" s="86">
        <v>0</v>
      </c>
      <c r="H185" s="15"/>
      <c r="I185" s="84">
        <f t="shared" si="13"/>
        <v>0</v>
      </c>
      <c r="J185" s="12"/>
    </row>
    <row r="186" spans="2:10" ht="15.6">
      <c r="B186" s="190"/>
      <c r="C186" s="34">
        <v>1105</v>
      </c>
      <c r="D186" s="38" t="s">
        <v>278</v>
      </c>
      <c r="E186" s="31"/>
      <c r="F186" s="106">
        <v>1.9265999999999999</v>
      </c>
      <c r="G186" s="86">
        <v>0</v>
      </c>
      <c r="H186" s="15"/>
      <c r="I186" s="84">
        <f t="shared" si="13"/>
        <v>0</v>
      </c>
      <c r="J186" s="12"/>
    </row>
    <row r="187" spans="2:10" ht="15.6">
      <c r="B187" s="190"/>
      <c r="C187" s="34">
        <v>1103</v>
      </c>
      <c r="D187" s="38" t="s">
        <v>279</v>
      </c>
      <c r="E187" s="31"/>
      <c r="F187" s="106">
        <v>17.339399999999998</v>
      </c>
      <c r="G187" s="86">
        <v>0</v>
      </c>
      <c r="H187" s="15"/>
      <c r="I187" s="84">
        <f t="shared" si="13"/>
        <v>0</v>
      </c>
      <c r="J187" s="12"/>
    </row>
    <row r="188" spans="2:10" ht="15.6">
      <c r="B188" s="190"/>
      <c r="C188" s="34">
        <v>1104</v>
      </c>
      <c r="D188" s="38" t="s">
        <v>280</v>
      </c>
      <c r="E188" s="31"/>
      <c r="F188" s="106">
        <v>17.339399999999998</v>
      </c>
      <c r="G188" s="86">
        <v>0</v>
      </c>
      <c r="H188" s="15"/>
      <c r="I188" s="84">
        <f t="shared" si="13"/>
        <v>0</v>
      </c>
      <c r="J188" s="12"/>
    </row>
    <row r="189" spans="2:10" ht="15.6">
      <c r="B189" s="190"/>
      <c r="C189" s="34">
        <v>1106</v>
      </c>
      <c r="D189" s="38" t="s">
        <v>281</v>
      </c>
      <c r="E189" s="31"/>
      <c r="F189" s="106">
        <v>2.964</v>
      </c>
      <c r="G189" s="86">
        <v>0</v>
      </c>
      <c r="H189" s="15"/>
      <c r="I189" s="84">
        <f t="shared" si="13"/>
        <v>0</v>
      </c>
      <c r="J189" s="12"/>
    </row>
    <row r="190" spans="2:10" ht="15.6">
      <c r="B190" s="190"/>
      <c r="C190" s="34">
        <v>1107</v>
      </c>
      <c r="D190" s="38" t="s">
        <v>282</v>
      </c>
      <c r="E190" s="31"/>
      <c r="F190" s="106">
        <v>2.964</v>
      </c>
      <c r="G190" s="86">
        <v>0</v>
      </c>
      <c r="H190" s="15"/>
      <c r="I190" s="84">
        <f t="shared" si="13"/>
        <v>0</v>
      </c>
      <c r="J190" s="12"/>
    </row>
    <row r="191" spans="2:10" ht="15.6">
      <c r="B191" s="190"/>
      <c r="C191" s="34">
        <v>1108</v>
      </c>
      <c r="D191" s="38" t="s">
        <v>283</v>
      </c>
      <c r="E191" s="31"/>
      <c r="F191" s="106">
        <v>1.482</v>
      </c>
      <c r="G191" s="86">
        <v>0</v>
      </c>
      <c r="H191" s="15"/>
      <c r="I191" s="84">
        <f t="shared" si="13"/>
        <v>0</v>
      </c>
      <c r="J191" s="12"/>
    </row>
    <row r="192" spans="2:10" ht="15.6">
      <c r="B192" s="190"/>
      <c r="C192" s="34">
        <v>1113</v>
      </c>
      <c r="D192" s="38" t="s">
        <v>284</v>
      </c>
      <c r="E192" s="31"/>
      <c r="F192" s="106">
        <v>2.964</v>
      </c>
      <c r="G192" s="86">
        <v>0</v>
      </c>
      <c r="H192" s="15"/>
      <c r="I192" s="84">
        <f t="shared" si="13"/>
        <v>0</v>
      </c>
      <c r="J192" s="12"/>
    </row>
    <row r="193" spans="2:10" ht="15.6">
      <c r="B193" s="190"/>
      <c r="C193" s="34">
        <v>1120</v>
      </c>
      <c r="D193" s="38" t="s">
        <v>285</v>
      </c>
      <c r="E193" s="31"/>
      <c r="F193" s="106">
        <v>1.482</v>
      </c>
      <c r="G193" s="86">
        <v>0</v>
      </c>
      <c r="H193" s="15"/>
      <c r="I193" s="84">
        <f t="shared" si="13"/>
        <v>0</v>
      </c>
      <c r="J193" s="12"/>
    </row>
    <row r="194" spans="2:10" ht="15.6">
      <c r="B194" s="190"/>
      <c r="C194" s="34">
        <v>1121</v>
      </c>
      <c r="D194" s="38" t="s">
        <v>286</v>
      </c>
      <c r="E194" s="31"/>
      <c r="F194" s="106">
        <v>2.964</v>
      </c>
      <c r="G194" s="86">
        <v>0</v>
      </c>
      <c r="H194" s="15"/>
      <c r="I194" s="84">
        <f t="shared" si="13"/>
        <v>0</v>
      </c>
      <c r="J194" s="12"/>
    </row>
    <row r="195" spans="2:10" ht="15.6">
      <c r="B195" s="190"/>
      <c r="C195" s="34">
        <v>1123</v>
      </c>
      <c r="D195" s="38" t="s">
        <v>287</v>
      </c>
      <c r="E195" s="31"/>
      <c r="F195" s="106">
        <v>5.1869999999999994</v>
      </c>
      <c r="G195" s="86">
        <v>0</v>
      </c>
      <c r="H195" s="15"/>
      <c r="I195" s="84">
        <f t="shared" si="13"/>
        <v>0</v>
      </c>
      <c r="J195" s="12"/>
    </row>
    <row r="196" spans="2:10" ht="15.6">
      <c r="B196" s="190"/>
      <c r="C196" s="34">
        <v>1124</v>
      </c>
      <c r="D196" s="38" t="s">
        <v>288</v>
      </c>
      <c r="E196" s="31"/>
      <c r="F196" s="106">
        <v>1.482</v>
      </c>
      <c r="G196" s="86">
        <v>0</v>
      </c>
      <c r="H196" s="15"/>
      <c r="I196" s="84">
        <f t="shared" si="13"/>
        <v>0</v>
      </c>
      <c r="J196" s="12"/>
    </row>
    <row r="197" spans="2:10" ht="15.6">
      <c r="B197" s="190"/>
      <c r="C197" s="34">
        <v>1130</v>
      </c>
      <c r="D197" s="38" t="s">
        <v>289</v>
      </c>
      <c r="E197" s="31"/>
      <c r="F197" s="106">
        <v>1.482</v>
      </c>
      <c r="G197" s="86">
        <v>0</v>
      </c>
      <c r="H197" s="15"/>
      <c r="I197" s="84">
        <f t="shared" si="13"/>
        <v>0</v>
      </c>
      <c r="J197" s="12"/>
    </row>
    <row r="198" spans="2:10" ht="15.6">
      <c r="B198" s="190"/>
      <c r="C198" s="34">
        <v>1133</v>
      </c>
      <c r="D198" s="38" t="s">
        <v>290</v>
      </c>
      <c r="E198" s="31"/>
      <c r="F198" s="106">
        <v>57.797999999999988</v>
      </c>
      <c r="G198" s="86">
        <v>0</v>
      </c>
      <c r="H198" s="15"/>
      <c r="I198" s="84">
        <f t="shared" si="13"/>
        <v>0</v>
      </c>
      <c r="J198" s="12"/>
    </row>
    <row r="199" spans="2:10" ht="15.6">
      <c r="B199" s="190"/>
      <c r="C199" s="34">
        <v>1136</v>
      </c>
      <c r="D199" s="38" t="s">
        <v>291</v>
      </c>
      <c r="E199" s="31"/>
      <c r="F199" s="106">
        <v>5.7797999999999998</v>
      </c>
      <c r="G199" s="86">
        <v>0</v>
      </c>
      <c r="H199" s="15"/>
      <c r="I199" s="84">
        <f t="shared" si="13"/>
        <v>0</v>
      </c>
      <c r="J199" s="12"/>
    </row>
    <row r="200" spans="2:10" ht="15.6">
      <c r="B200" s="13" t="s">
        <v>7</v>
      </c>
      <c r="C200" s="13" t="s">
        <v>8</v>
      </c>
      <c r="D200" s="41" t="s">
        <v>442</v>
      </c>
      <c r="E200" s="31"/>
      <c r="F200" s="15" t="s">
        <v>10</v>
      </c>
      <c r="G200" s="15" t="s">
        <v>245</v>
      </c>
      <c r="H200" s="15"/>
      <c r="I200" s="15" t="s">
        <v>247</v>
      </c>
      <c r="J200" s="12"/>
    </row>
    <row r="201" spans="2:10" ht="15.6" customHeight="1">
      <c r="B201" s="190" t="s">
        <v>372</v>
      </c>
      <c r="C201" s="34">
        <v>1201</v>
      </c>
      <c r="D201" s="38" t="s">
        <v>292</v>
      </c>
      <c r="E201" s="31"/>
      <c r="F201" s="106">
        <v>57.797999999999988</v>
      </c>
      <c r="G201" s="86">
        <v>0</v>
      </c>
      <c r="H201" s="15"/>
      <c r="I201" s="84">
        <f t="shared" si="13"/>
        <v>0</v>
      </c>
      <c r="J201" s="12"/>
    </row>
    <row r="202" spans="2:10" ht="15.6">
      <c r="B202" s="190"/>
      <c r="C202" s="34">
        <v>1202</v>
      </c>
      <c r="D202" s="38" t="s">
        <v>513</v>
      </c>
      <c r="E202" s="31"/>
      <c r="F202" s="106">
        <v>6.6</v>
      </c>
      <c r="G202" s="86">
        <v>0</v>
      </c>
      <c r="H202" s="15"/>
      <c r="I202" s="84">
        <f t="shared" si="13"/>
        <v>0</v>
      </c>
      <c r="J202" s="12"/>
    </row>
    <row r="203" spans="2:10" ht="15.6">
      <c r="B203" s="190"/>
      <c r="C203" s="34">
        <v>1204</v>
      </c>
      <c r="D203" s="38" t="s">
        <v>514</v>
      </c>
      <c r="E203" s="31"/>
      <c r="F203" s="106">
        <v>2.3712</v>
      </c>
      <c r="G203" s="86">
        <v>0</v>
      </c>
      <c r="H203" s="15"/>
      <c r="I203" s="84">
        <f t="shared" si="13"/>
        <v>0</v>
      </c>
      <c r="J203" s="12"/>
    </row>
    <row r="204" spans="2:10" ht="15.6">
      <c r="B204" s="190"/>
      <c r="C204" s="34">
        <v>1222</v>
      </c>
      <c r="D204" s="38" t="s">
        <v>515</v>
      </c>
      <c r="E204" s="31"/>
      <c r="F204" s="106">
        <v>6.6</v>
      </c>
      <c r="G204" s="86">
        <v>0</v>
      </c>
      <c r="H204" s="15"/>
      <c r="I204" s="84">
        <f t="shared" si="13"/>
        <v>0</v>
      </c>
      <c r="J204" s="12"/>
    </row>
    <row r="205" spans="2:10" ht="15.6">
      <c r="B205" s="190"/>
      <c r="C205" s="34">
        <v>1224</v>
      </c>
      <c r="D205" s="38" t="s">
        <v>516</v>
      </c>
      <c r="E205" s="31"/>
      <c r="F205" s="106">
        <v>2.37</v>
      </c>
      <c r="G205" s="86">
        <v>0</v>
      </c>
      <c r="H205" s="15"/>
      <c r="I205" s="84">
        <f t="shared" si="13"/>
        <v>0</v>
      </c>
      <c r="J205" s="12"/>
    </row>
    <row r="206" spans="2:10" ht="15.6">
      <c r="B206" s="190"/>
      <c r="C206" s="34">
        <v>1210</v>
      </c>
      <c r="D206" s="38" t="s">
        <v>293</v>
      </c>
      <c r="E206" s="31"/>
      <c r="F206" s="106">
        <v>92.921399999999977</v>
      </c>
      <c r="G206" s="86">
        <v>0</v>
      </c>
      <c r="H206" s="15"/>
      <c r="I206" s="84">
        <f t="shared" si="13"/>
        <v>0</v>
      </c>
      <c r="J206" s="12"/>
    </row>
    <row r="207" spans="2:10" ht="15.6">
      <c r="B207" s="190"/>
      <c r="C207" s="154">
        <v>1502</v>
      </c>
      <c r="D207" s="38" t="s">
        <v>294</v>
      </c>
      <c r="E207" s="31"/>
      <c r="F207" s="106">
        <v>72.025199999999998</v>
      </c>
      <c r="G207" s="86">
        <v>0</v>
      </c>
      <c r="H207" s="15"/>
      <c r="I207" s="84">
        <f t="shared" si="13"/>
        <v>0</v>
      </c>
      <c r="J207" s="12"/>
    </row>
    <row r="208" spans="2:10" ht="15.6">
      <c r="B208" s="190"/>
      <c r="C208" s="155"/>
      <c r="D208" s="38" t="s">
        <v>295</v>
      </c>
      <c r="E208" s="31"/>
      <c r="F208" s="106">
        <v>144.06</v>
      </c>
      <c r="G208" s="86">
        <v>0</v>
      </c>
      <c r="H208" s="15"/>
      <c r="I208" s="84">
        <f t="shared" si="13"/>
        <v>0</v>
      </c>
      <c r="J208" s="12"/>
    </row>
    <row r="209" spans="2:10" ht="15.6">
      <c r="B209" s="190"/>
      <c r="C209" s="156"/>
      <c r="D209" s="38" t="s">
        <v>296</v>
      </c>
      <c r="E209" s="31"/>
      <c r="F209" s="106">
        <v>216.09</v>
      </c>
      <c r="G209" s="86">
        <v>0</v>
      </c>
      <c r="H209" s="15"/>
      <c r="I209" s="84">
        <f t="shared" si="13"/>
        <v>0</v>
      </c>
      <c r="J209" s="12"/>
    </row>
    <row r="210" spans="2:10" ht="15.6">
      <c r="B210" s="190"/>
      <c r="C210" s="34">
        <v>1505</v>
      </c>
      <c r="D210" s="38" t="s">
        <v>297</v>
      </c>
      <c r="E210" s="31"/>
      <c r="F210" s="106">
        <v>619.32779999999991</v>
      </c>
      <c r="G210" s="86">
        <v>0</v>
      </c>
      <c r="H210" s="15"/>
      <c r="I210" s="84">
        <f t="shared" si="13"/>
        <v>0</v>
      </c>
      <c r="J210" s="12"/>
    </row>
    <row r="211" spans="2:10" ht="15.6">
      <c r="B211" s="190"/>
      <c r="C211" s="34">
        <v>1536</v>
      </c>
      <c r="D211" s="38" t="s">
        <v>298</v>
      </c>
      <c r="E211" s="31"/>
      <c r="F211" s="106">
        <v>725.8836</v>
      </c>
      <c r="G211" s="86">
        <v>0</v>
      </c>
      <c r="H211" s="15"/>
      <c r="I211" s="84">
        <f t="shared" si="13"/>
        <v>0</v>
      </c>
      <c r="J211" s="12"/>
    </row>
    <row r="212" spans="2:10" ht="15.6">
      <c r="B212" s="190"/>
      <c r="C212" s="34">
        <v>1301</v>
      </c>
      <c r="D212" s="38" t="s">
        <v>299</v>
      </c>
      <c r="E212" s="31"/>
      <c r="F212" s="106">
        <v>58.094399999999993</v>
      </c>
      <c r="G212" s="86">
        <v>0</v>
      </c>
      <c r="H212" s="15"/>
      <c r="I212" s="84">
        <f t="shared" si="13"/>
        <v>0</v>
      </c>
      <c r="J212" s="12"/>
    </row>
    <row r="213" spans="2:10" ht="15.6">
      <c r="B213" s="13" t="s">
        <v>7</v>
      </c>
      <c r="C213" s="13" t="s">
        <v>8</v>
      </c>
      <c r="D213" s="41" t="s">
        <v>442</v>
      </c>
      <c r="E213" s="31"/>
      <c r="F213" s="15" t="s">
        <v>10</v>
      </c>
      <c r="G213" s="15" t="s">
        <v>245</v>
      </c>
      <c r="H213" s="15"/>
      <c r="I213" s="15" t="s">
        <v>247</v>
      </c>
      <c r="J213" s="12"/>
    </row>
    <row r="214" spans="2:10" ht="15.6" customHeight="1">
      <c r="B214" s="199" t="s">
        <v>373</v>
      </c>
      <c r="C214" s="34">
        <v>1212</v>
      </c>
      <c r="D214" s="38" t="s">
        <v>517</v>
      </c>
      <c r="E214" s="31"/>
      <c r="F214" s="107">
        <v>0</v>
      </c>
      <c r="G214" s="86">
        <v>0</v>
      </c>
      <c r="H214" s="15"/>
      <c r="I214" s="84">
        <f t="shared" si="13"/>
        <v>0</v>
      </c>
      <c r="J214" s="12"/>
    </row>
    <row r="215" spans="2:10" ht="15.6" customHeight="1">
      <c r="B215" s="199"/>
      <c r="C215" s="34">
        <v>1223</v>
      </c>
      <c r="D215" s="38" t="s">
        <v>518</v>
      </c>
      <c r="E215" s="31"/>
      <c r="F215" s="107">
        <v>0</v>
      </c>
      <c r="G215" s="86">
        <v>0</v>
      </c>
      <c r="H215" s="15"/>
      <c r="I215" s="84">
        <f t="shared" si="13"/>
        <v>0</v>
      </c>
      <c r="J215" s="12"/>
    </row>
    <row r="216" spans="2:10" ht="15.6">
      <c r="B216" s="199"/>
      <c r="C216" s="36">
        <v>1537</v>
      </c>
      <c r="D216" s="40" t="s">
        <v>300</v>
      </c>
      <c r="E216" s="31"/>
      <c r="F216" s="107">
        <v>0</v>
      </c>
      <c r="G216" s="86">
        <v>0</v>
      </c>
      <c r="H216" s="15"/>
      <c r="I216" s="84">
        <f t="shared" si="13"/>
        <v>0</v>
      </c>
      <c r="J216" s="12"/>
    </row>
    <row r="217" spans="2:10" ht="15.6">
      <c r="B217" s="13" t="s">
        <v>7</v>
      </c>
      <c r="C217" s="13" t="s">
        <v>8</v>
      </c>
      <c r="D217" s="41" t="s">
        <v>442</v>
      </c>
      <c r="E217" s="31"/>
      <c r="F217" s="15" t="s">
        <v>10</v>
      </c>
      <c r="G217" s="15" t="s">
        <v>245</v>
      </c>
      <c r="H217" s="15"/>
      <c r="I217" s="15" t="s">
        <v>247</v>
      </c>
      <c r="J217" s="12"/>
    </row>
    <row r="218" spans="2:10" ht="15.6" customHeight="1">
      <c r="B218" s="175" t="s">
        <v>301</v>
      </c>
      <c r="C218" s="34">
        <v>1207</v>
      </c>
      <c r="D218" s="38" t="s">
        <v>302</v>
      </c>
      <c r="E218" s="31"/>
      <c r="F218" s="106">
        <v>174.28319999999999</v>
      </c>
      <c r="G218" s="86">
        <v>0</v>
      </c>
      <c r="H218" s="15"/>
      <c r="I218" s="84">
        <f t="shared" si="13"/>
        <v>0</v>
      </c>
      <c r="J218" s="12"/>
    </row>
    <row r="219" spans="2:10" ht="15.6">
      <c r="B219" s="176"/>
      <c r="C219" s="34">
        <v>1420</v>
      </c>
      <c r="D219" s="38" t="s">
        <v>303</v>
      </c>
      <c r="E219" s="31"/>
      <c r="F219" s="106">
        <v>232.0812</v>
      </c>
      <c r="G219" s="86">
        <v>0</v>
      </c>
      <c r="H219" s="15"/>
      <c r="I219" s="84">
        <f t="shared" si="13"/>
        <v>0</v>
      </c>
      <c r="J219" s="12"/>
    </row>
    <row r="220" spans="2:10" ht="15.6">
      <c r="B220" s="176"/>
      <c r="C220" s="34">
        <v>1421</v>
      </c>
      <c r="D220" s="38" t="s">
        <v>519</v>
      </c>
      <c r="E220" s="31"/>
      <c r="F220" s="106">
        <v>232.0812</v>
      </c>
      <c r="G220" s="86">
        <v>0</v>
      </c>
      <c r="H220" s="15"/>
      <c r="I220" s="84">
        <f t="shared" si="13"/>
        <v>0</v>
      </c>
      <c r="J220" s="12"/>
    </row>
    <row r="221" spans="2:10" ht="15.6">
      <c r="B221" s="176"/>
      <c r="C221" s="34">
        <v>1503</v>
      </c>
      <c r="D221" s="38" t="s">
        <v>304</v>
      </c>
      <c r="E221" s="31"/>
      <c r="F221" s="106">
        <v>1556.5445999999999</v>
      </c>
      <c r="G221" s="86">
        <v>0</v>
      </c>
      <c r="H221" s="15"/>
      <c r="I221" s="84">
        <f t="shared" si="13"/>
        <v>0</v>
      </c>
      <c r="J221" s="12"/>
    </row>
    <row r="222" spans="2:10" ht="15.6">
      <c r="B222" s="176"/>
      <c r="C222" s="34">
        <v>1538</v>
      </c>
      <c r="D222" s="38" t="s">
        <v>305</v>
      </c>
      <c r="E222" s="31"/>
      <c r="F222" s="106">
        <v>406.21619999999996</v>
      </c>
      <c r="G222" s="86">
        <v>0</v>
      </c>
      <c r="H222" s="15"/>
      <c r="I222" s="84">
        <f t="shared" si="13"/>
        <v>0</v>
      </c>
      <c r="J222" s="12"/>
    </row>
    <row r="223" spans="2:10" ht="15.6">
      <c r="B223" s="176"/>
      <c r="C223" s="34">
        <v>1508</v>
      </c>
      <c r="D223" s="38" t="s">
        <v>306</v>
      </c>
      <c r="E223" s="31"/>
      <c r="F223" s="106">
        <v>696.54</v>
      </c>
      <c r="G223" s="86">
        <v>0</v>
      </c>
      <c r="H223" s="15"/>
      <c r="I223" s="84">
        <f t="shared" si="13"/>
        <v>0</v>
      </c>
      <c r="J223" s="12"/>
    </row>
    <row r="224" spans="2:10" ht="15.6">
      <c r="B224" s="176"/>
      <c r="C224" s="34">
        <v>1509</v>
      </c>
      <c r="D224" s="38" t="s">
        <v>307</v>
      </c>
      <c r="E224" s="31"/>
      <c r="F224" s="106">
        <v>696.54</v>
      </c>
      <c r="G224" s="86">
        <v>0</v>
      </c>
      <c r="H224" s="15"/>
      <c r="I224" s="84">
        <f t="shared" si="13"/>
        <v>0</v>
      </c>
      <c r="J224" s="12"/>
    </row>
    <row r="225" spans="2:10" ht="15.6">
      <c r="B225" s="176"/>
      <c r="C225" s="34">
        <v>1510</v>
      </c>
      <c r="D225" s="38" t="s">
        <v>308</v>
      </c>
      <c r="E225" s="31"/>
      <c r="F225" s="106">
        <v>696.54</v>
      </c>
      <c r="G225" s="86">
        <v>0</v>
      </c>
      <c r="H225" s="15"/>
      <c r="I225" s="84">
        <f t="shared" si="13"/>
        <v>0</v>
      </c>
      <c r="J225" s="12"/>
    </row>
    <row r="226" spans="2:10" ht="15.6">
      <c r="B226" s="176"/>
      <c r="C226" s="34">
        <v>1511</v>
      </c>
      <c r="D226" s="38" t="s">
        <v>309</v>
      </c>
      <c r="E226" s="31"/>
      <c r="F226" s="106">
        <v>696.54</v>
      </c>
      <c r="G226" s="86">
        <v>0</v>
      </c>
      <c r="H226" s="15"/>
      <c r="I226" s="84">
        <f t="shared" si="13"/>
        <v>0</v>
      </c>
      <c r="J226" s="12"/>
    </row>
    <row r="227" spans="2:10" ht="15.6">
      <c r="B227" s="176"/>
      <c r="C227" s="34">
        <v>1512</v>
      </c>
      <c r="D227" s="38" t="s">
        <v>310</v>
      </c>
      <c r="E227" s="31"/>
      <c r="F227" s="106">
        <v>696.54</v>
      </c>
      <c r="G227" s="86">
        <v>0</v>
      </c>
      <c r="H227" s="15"/>
      <c r="I227" s="84">
        <f t="shared" si="13"/>
        <v>0</v>
      </c>
      <c r="J227" s="12"/>
    </row>
    <row r="228" spans="2:10" ht="15.6">
      <c r="B228" s="176"/>
      <c r="C228" s="34">
        <v>1513</v>
      </c>
      <c r="D228" s="38" t="s">
        <v>311</v>
      </c>
      <c r="E228" s="31"/>
      <c r="F228" s="106">
        <v>696.54</v>
      </c>
      <c r="G228" s="86">
        <v>0</v>
      </c>
      <c r="H228" s="15"/>
      <c r="I228" s="84">
        <f t="shared" si="13"/>
        <v>0</v>
      </c>
      <c r="J228" s="12"/>
    </row>
    <row r="229" spans="2:10" ht="15.6">
      <c r="B229" s="176"/>
      <c r="C229" s="34">
        <v>1514</v>
      </c>
      <c r="D229" s="38" t="s">
        <v>312</v>
      </c>
      <c r="E229" s="31"/>
      <c r="F229" s="106">
        <v>696.54</v>
      </c>
      <c r="G229" s="86">
        <v>0</v>
      </c>
      <c r="H229" s="15"/>
      <c r="I229" s="84">
        <f t="shared" si="13"/>
        <v>0</v>
      </c>
      <c r="J229" s="12"/>
    </row>
    <row r="230" spans="2:10" ht="15.6">
      <c r="B230" s="176"/>
      <c r="C230" s="34">
        <v>1515</v>
      </c>
      <c r="D230" s="38" t="s">
        <v>313</v>
      </c>
      <c r="E230" s="31"/>
      <c r="F230" s="106">
        <v>696.54</v>
      </c>
      <c r="G230" s="86">
        <v>0</v>
      </c>
      <c r="H230" s="15"/>
      <c r="I230" s="84">
        <f t="shared" si="13"/>
        <v>0</v>
      </c>
      <c r="J230" s="12"/>
    </row>
    <row r="231" spans="2:10" ht="15.6">
      <c r="B231" s="176"/>
      <c r="C231" s="34">
        <v>1516</v>
      </c>
      <c r="D231" s="38" t="s">
        <v>314</v>
      </c>
      <c r="E231" s="31"/>
      <c r="F231" s="106">
        <v>696.54</v>
      </c>
      <c r="G231" s="86">
        <v>0</v>
      </c>
      <c r="H231" s="15"/>
      <c r="I231" s="84">
        <f t="shared" si="13"/>
        <v>0</v>
      </c>
      <c r="J231" s="12"/>
    </row>
    <row r="232" spans="2:10" ht="15.6">
      <c r="B232" s="176"/>
      <c r="C232" s="34">
        <v>1518</v>
      </c>
      <c r="D232" s="38" t="s">
        <v>315</v>
      </c>
      <c r="E232" s="31"/>
      <c r="F232" s="106">
        <v>696.54</v>
      </c>
      <c r="G232" s="86">
        <v>0</v>
      </c>
      <c r="H232" s="15"/>
      <c r="I232" s="84">
        <f t="shared" si="13"/>
        <v>0</v>
      </c>
      <c r="J232" s="12"/>
    </row>
    <row r="233" spans="2:10" ht="15.6">
      <c r="B233" s="176"/>
      <c r="C233" s="34">
        <v>1528</v>
      </c>
      <c r="D233" s="38" t="s">
        <v>316</v>
      </c>
      <c r="E233" s="31"/>
      <c r="F233" s="106">
        <v>696.54</v>
      </c>
      <c r="G233" s="86">
        <v>0</v>
      </c>
      <c r="H233" s="15"/>
      <c r="I233" s="84">
        <f t="shared" si="13"/>
        <v>0</v>
      </c>
      <c r="J233" s="12"/>
    </row>
    <row r="234" spans="2:10" ht="15.6">
      <c r="B234" s="176"/>
      <c r="C234" s="34">
        <v>1532</v>
      </c>
      <c r="D234" s="38" t="s">
        <v>317</v>
      </c>
      <c r="E234" s="31"/>
      <c r="F234" s="106">
        <v>777.75359999999989</v>
      </c>
      <c r="G234" s="86">
        <v>0</v>
      </c>
      <c r="H234" s="15"/>
      <c r="I234" s="84">
        <f t="shared" si="13"/>
        <v>0</v>
      </c>
      <c r="J234" s="12"/>
    </row>
    <row r="235" spans="2:10" ht="15.6">
      <c r="B235" s="176"/>
      <c r="C235" s="34">
        <v>1533</v>
      </c>
      <c r="D235" s="38" t="s">
        <v>318</v>
      </c>
      <c r="E235" s="31"/>
      <c r="F235" s="106">
        <v>696.54</v>
      </c>
      <c r="G235" s="86">
        <v>0</v>
      </c>
      <c r="H235" s="15"/>
      <c r="I235" s="84">
        <f t="shared" si="13"/>
        <v>0</v>
      </c>
      <c r="J235" s="12"/>
    </row>
    <row r="236" spans="2:10" ht="15.6">
      <c r="B236" s="176"/>
      <c r="C236" s="34">
        <v>1534</v>
      </c>
      <c r="D236" s="38" t="s">
        <v>319</v>
      </c>
      <c r="E236" s="31"/>
      <c r="F236" s="106">
        <v>696.54</v>
      </c>
      <c r="G236" s="86">
        <v>0</v>
      </c>
      <c r="H236" s="15"/>
      <c r="I236" s="84">
        <f t="shared" si="13"/>
        <v>0</v>
      </c>
      <c r="J236" s="12"/>
    </row>
    <row r="237" spans="2:10" ht="15.6">
      <c r="B237" s="176"/>
      <c r="C237" s="34">
        <v>1535</v>
      </c>
      <c r="D237" s="38" t="s">
        <v>320</v>
      </c>
      <c r="E237" s="31"/>
      <c r="F237" s="106">
        <v>696.54</v>
      </c>
      <c r="G237" s="86">
        <v>0</v>
      </c>
      <c r="H237" s="15"/>
      <c r="I237" s="84">
        <f t="shared" si="13"/>
        <v>0</v>
      </c>
      <c r="J237" s="12"/>
    </row>
    <row r="238" spans="2:10" ht="15.6">
      <c r="B238" s="176"/>
      <c r="C238" s="34">
        <v>1539</v>
      </c>
      <c r="D238" s="38" t="s">
        <v>321</v>
      </c>
      <c r="E238" s="31"/>
      <c r="F238" s="106">
        <v>696.54</v>
      </c>
      <c r="G238" s="86">
        <v>0</v>
      </c>
      <c r="H238" s="15"/>
      <c r="I238" s="84">
        <f t="shared" si="13"/>
        <v>0</v>
      </c>
      <c r="J238" s="12"/>
    </row>
    <row r="239" spans="2:10" ht="15.6">
      <c r="B239" s="176"/>
      <c r="C239" s="34">
        <v>1540</v>
      </c>
      <c r="D239" s="38" t="s">
        <v>322</v>
      </c>
      <c r="E239" s="31"/>
      <c r="F239" s="106">
        <v>696.54</v>
      </c>
      <c r="G239" s="86">
        <v>0</v>
      </c>
      <c r="H239" s="15"/>
      <c r="I239" s="84">
        <f t="shared" ref="I239:I289" si="14">SUM(F239*G239)</f>
        <v>0</v>
      </c>
      <c r="J239" s="12"/>
    </row>
    <row r="240" spans="2:10" ht="15.6">
      <c r="B240" s="176"/>
      <c r="C240" s="34">
        <v>1541</v>
      </c>
      <c r="D240" s="38" t="s">
        <v>323</v>
      </c>
      <c r="E240" s="31"/>
      <c r="F240" s="106">
        <v>696.54</v>
      </c>
      <c r="G240" s="86">
        <v>0</v>
      </c>
      <c r="H240" s="15"/>
      <c r="I240" s="84">
        <f t="shared" si="14"/>
        <v>0</v>
      </c>
      <c r="J240" s="12"/>
    </row>
    <row r="241" spans="2:10" ht="15.6">
      <c r="B241" s="176"/>
      <c r="C241" s="34">
        <v>1602</v>
      </c>
      <c r="D241" s="38" t="s">
        <v>324</v>
      </c>
      <c r="E241" s="31"/>
      <c r="F241" s="106">
        <v>12.8934</v>
      </c>
      <c r="G241" s="86">
        <v>0</v>
      </c>
      <c r="H241" s="15"/>
      <c r="I241" s="84">
        <f t="shared" si="14"/>
        <v>0</v>
      </c>
      <c r="J241" s="12"/>
    </row>
    <row r="242" spans="2:10" ht="15.6">
      <c r="B242" s="176"/>
      <c r="C242" s="34">
        <v>1605</v>
      </c>
      <c r="D242" s="38" t="s">
        <v>325</v>
      </c>
      <c r="E242" s="31"/>
      <c r="F242" s="106">
        <v>11.5596</v>
      </c>
      <c r="G242" s="86">
        <v>0</v>
      </c>
      <c r="H242" s="15"/>
      <c r="I242" s="84">
        <f t="shared" si="14"/>
        <v>0</v>
      </c>
      <c r="J242" s="12"/>
    </row>
    <row r="243" spans="2:10" ht="15.6">
      <c r="B243" s="176"/>
      <c r="C243" s="34">
        <v>1614</v>
      </c>
      <c r="D243" s="38" t="s">
        <v>326</v>
      </c>
      <c r="E243" s="31"/>
      <c r="F243" s="106">
        <v>11.5596</v>
      </c>
      <c r="G243" s="86">
        <v>0</v>
      </c>
      <c r="H243" s="15"/>
      <c r="I243" s="84">
        <f t="shared" si="14"/>
        <v>0</v>
      </c>
      <c r="J243" s="12"/>
    </row>
    <row r="244" spans="2:10" ht="15.6">
      <c r="B244" s="176"/>
      <c r="C244" s="34">
        <v>1800</v>
      </c>
      <c r="D244" s="38" t="s">
        <v>327</v>
      </c>
      <c r="E244" s="31"/>
      <c r="F244" s="106">
        <v>1.9265999999999999</v>
      </c>
      <c r="G244" s="86">
        <v>0</v>
      </c>
      <c r="H244" s="15"/>
      <c r="I244" s="84">
        <f t="shared" si="14"/>
        <v>0</v>
      </c>
      <c r="J244" s="12"/>
    </row>
    <row r="245" spans="2:10" ht="15.6">
      <c r="B245" s="176"/>
      <c r="C245" s="34">
        <v>1803</v>
      </c>
      <c r="D245" s="38" t="s">
        <v>328</v>
      </c>
      <c r="E245" s="31"/>
      <c r="F245" s="106">
        <v>1.1856</v>
      </c>
      <c r="G245" s="86">
        <v>0</v>
      </c>
      <c r="H245" s="15"/>
      <c r="I245" s="84">
        <f t="shared" si="14"/>
        <v>0</v>
      </c>
      <c r="J245" s="12"/>
    </row>
    <row r="246" spans="2:10" ht="15.6">
      <c r="B246" s="176"/>
      <c r="C246" s="34">
        <v>6015</v>
      </c>
      <c r="D246" s="38" t="s">
        <v>329</v>
      </c>
      <c r="E246" s="31"/>
      <c r="F246" s="106">
        <v>14.375399999999997</v>
      </c>
      <c r="G246" s="86">
        <v>0</v>
      </c>
      <c r="H246" s="15"/>
      <c r="I246" s="84">
        <f t="shared" si="14"/>
        <v>0</v>
      </c>
      <c r="J246" s="12"/>
    </row>
    <row r="247" spans="2:10" ht="15.6">
      <c r="B247" s="176"/>
      <c r="C247" s="34">
        <v>7003</v>
      </c>
      <c r="D247" s="38" t="s">
        <v>520</v>
      </c>
      <c r="E247" s="31"/>
      <c r="F247" s="106">
        <v>378.35</v>
      </c>
      <c r="G247" s="86">
        <v>0</v>
      </c>
      <c r="H247" s="15"/>
      <c r="I247" s="84">
        <f t="shared" ref="I247" si="15">SUM(F247*G247)</f>
        <v>0</v>
      </c>
      <c r="J247" s="12"/>
    </row>
    <row r="248" spans="2:10" ht="15.6">
      <c r="B248" s="176"/>
      <c r="C248" s="34">
        <v>7004</v>
      </c>
      <c r="D248" s="38" t="s">
        <v>431</v>
      </c>
      <c r="E248" s="31"/>
      <c r="F248" s="106">
        <v>378.35</v>
      </c>
      <c r="G248" s="86">
        <v>0</v>
      </c>
      <c r="H248" s="15"/>
      <c r="I248" s="84">
        <f t="shared" ref="I248:I249" si="16">SUM(F248*G248)</f>
        <v>0</v>
      </c>
      <c r="J248" s="12"/>
    </row>
    <row r="249" spans="2:10" ht="15.6">
      <c r="B249" s="177"/>
      <c r="C249" s="34">
        <v>7005</v>
      </c>
      <c r="D249" s="38" t="s">
        <v>432</v>
      </c>
      <c r="E249" s="31"/>
      <c r="F249" s="106">
        <v>378.35</v>
      </c>
      <c r="G249" s="86">
        <v>0</v>
      </c>
      <c r="H249" s="15"/>
      <c r="I249" s="84">
        <f t="shared" si="16"/>
        <v>0</v>
      </c>
      <c r="J249" s="12"/>
    </row>
    <row r="250" spans="2:10" ht="15.6">
      <c r="B250" s="13" t="s">
        <v>7</v>
      </c>
      <c r="C250" s="13" t="s">
        <v>8</v>
      </c>
      <c r="D250" s="41" t="s">
        <v>442</v>
      </c>
      <c r="E250" s="31"/>
      <c r="F250" s="15" t="s">
        <v>10</v>
      </c>
      <c r="G250" s="15" t="s">
        <v>245</v>
      </c>
      <c r="H250" s="15"/>
      <c r="I250" s="15" t="s">
        <v>247</v>
      </c>
      <c r="J250" s="12"/>
    </row>
    <row r="251" spans="2:10" ht="15.6" customHeight="1">
      <c r="B251" s="175" t="s">
        <v>330</v>
      </c>
      <c r="C251" s="37" t="s">
        <v>331</v>
      </c>
      <c r="D251" s="38" t="s">
        <v>332</v>
      </c>
      <c r="E251" s="31"/>
      <c r="F251" s="106">
        <v>429.92819999999995</v>
      </c>
      <c r="G251" s="86">
        <v>0</v>
      </c>
      <c r="H251" s="15"/>
      <c r="I251" s="84">
        <f t="shared" si="14"/>
        <v>0</v>
      </c>
      <c r="J251" s="12"/>
    </row>
    <row r="252" spans="2:10" ht="15.6">
      <c r="B252" s="176"/>
      <c r="C252" s="37" t="s">
        <v>333</v>
      </c>
      <c r="D252" s="38" t="s">
        <v>334</v>
      </c>
      <c r="E252" s="31"/>
      <c r="F252" s="106">
        <v>286.767</v>
      </c>
      <c r="G252" s="86">
        <v>0</v>
      </c>
      <c r="H252" s="15"/>
      <c r="I252" s="84">
        <f t="shared" si="14"/>
        <v>0</v>
      </c>
      <c r="J252" s="12"/>
    </row>
    <row r="253" spans="2:10" ht="15.6">
      <c r="B253" s="176"/>
      <c r="C253" s="37" t="s">
        <v>335</v>
      </c>
      <c r="D253" s="38" t="s">
        <v>336</v>
      </c>
      <c r="E253" s="31"/>
      <c r="F253" s="106">
        <v>286.767</v>
      </c>
      <c r="G253" s="86">
        <v>0</v>
      </c>
      <c r="H253" s="15"/>
      <c r="I253" s="84">
        <f t="shared" si="14"/>
        <v>0</v>
      </c>
      <c r="J253" s="12"/>
    </row>
    <row r="254" spans="2:10" ht="15.6">
      <c r="B254" s="176"/>
      <c r="C254" s="37" t="s">
        <v>337</v>
      </c>
      <c r="D254" s="38" t="s">
        <v>338</v>
      </c>
      <c r="E254" s="31"/>
      <c r="F254" s="106">
        <v>286.767</v>
      </c>
      <c r="G254" s="86">
        <v>0</v>
      </c>
      <c r="H254" s="15"/>
      <c r="I254" s="84">
        <f t="shared" si="14"/>
        <v>0</v>
      </c>
      <c r="J254" s="12"/>
    </row>
    <row r="255" spans="2:10" ht="15.6">
      <c r="B255" s="176"/>
      <c r="C255" s="34">
        <v>1608</v>
      </c>
      <c r="D255" s="38" t="s">
        <v>339</v>
      </c>
      <c r="E255" s="31"/>
      <c r="F255" s="106">
        <v>157.833</v>
      </c>
      <c r="G255" s="86">
        <v>0</v>
      </c>
      <c r="H255" s="15"/>
      <c r="I255" s="84">
        <f t="shared" si="14"/>
        <v>0</v>
      </c>
      <c r="J255" s="12"/>
    </row>
    <row r="256" spans="2:10" ht="15.6">
      <c r="B256" s="176"/>
      <c r="C256" s="34">
        <v>1609</v>
      </c>
      <c r="D256" s="38" t="s">
        <v>340</v>
      </c>
      <c r="E256" s="31"/>
      <c r="F256" s="106">
        <v>172.06019999999998</v>
      </c>
      <c r="G256" s="86">
        <v>0</v>
      </c>
      <c r="H256" s="15"/>
      <c r="I256" s="84">
        <f t="shared" si="14"/>
        <v>0</v>
      </c>
      <c r="J256" s="12"/>
    </row>
    <row r="257" spans="2:10" ht="15.6">
      <c r="B257" s="176"/>
      <c r="C257" s="34">
        <v>1610</v>
      </c>
      <c r="D257" s="38" t="s">
        <v>341</v>
      </c>
      <c r="E257" s="31"/>
      <c r="F257" s="106">
        <v>72.025199999999998</v>
      </c>
      <c r="G257" s="86">
        <v>0</v>
      </c>
      <c r="H257" s="15"/>
      <c r="I257" s="84">
        <f t="shared" si="14"/>
        <v>0</v>
      </c>
      <c r="J257" s="12"/>
    </row>
    <row r="258" spans="2:10" ht="15.6">
      <c r="B258" s="176"/>
      <c r="C258" s="34">
        <v>1611</v>
      </c>
      <c r="D258" s="38" t="s">
        <v>342</v>
      </c>
      <c r="E258" s="31"/>
      <c r="F258" s="106">
        <v>208.96199999999996</v>
      </c>
      <c r="G258" s="86">
        <v>0</v>
      </c>
      <c r="H258" s="15"/>
      <c r="I258" s="84">
        <f t="shared" si="14"/>
        <v>0</v>
      </c>
      <c r="J258" s="12"/>
    </row>
    <row r="259" spans="2:10" ht="15.6">
      <c r="B259" s="176"/>
      <c r="C259" s="34">
        <v>1612</v>
      </c>
      <c r="D259" s="38" t="s">
        <v>343</v>
      </c>
      <c r="E259" s="31"/>
      <c r="F259" s="106">
        <v>143.75399999999999</v>
      </c>
      <c r="G259" s="86">
        <v>0</v>
      </c>
      <c r="H259" s="15"/>
      <c r="I259" s="84">
        <f t="shared" si="14"/>
        <v>0</v>
      </c>
      <c r="J259" s="12"/>
    </row>
    <row r="260" spans="2:10" ht="15.6">
      <c r="B260" s="176"/>
      <c r="C260" s="34">
        <v>1613</v>
      </c>
      <c r="D260" s="38" t="s">
        <v>344</v>
      </c>
      <c r="E260" s="53"/>
      <c r="F260" s="115">
        <v>290.18</v>
      </c>
      <c r="G260" s="86">
        <v>0</v>
      </c>
      <c r="H260" s="15"/>
      <c r="I260" s="84">
        <f t="shared" si="14"/>
        <v>0</v>
      </c>
      <c r="J260" s="12"/>
    </row>
    <row r="261" spans="2:10" ht="15.6">
      <c r="B261" s="176"/>
      <c r="C261" s="34">
        <v>1636</v>
      </c>
      <c r="D261" s="38" t="s">
        <v>345</v>
      </c>
      <c r="E261" s="53"/>
      <c r="F261" s="115">
        <v>348.27</v>
      </c>
      <c r="G261" s="86">
        <v>0</v>
      </c>
      <c r="H261" s="15"/>
      <c r="I261" s="84">
        <f t="shared" si="14"/>
        <v>0</v>
      </c>
      <c r="J261" s="12"/>
    </row>
    <row r="262" spans="2:10" ht="15.6">
      <c r="B262" s="177"/>
      <c r="C262" s="34">
        <v>1637</v>
      </c>
      <c r="D262" s="38" t="s">
        <v>537</v>
      </c>
      <c r="E262" s="53"/>
      <c r="F262" s="115">
        <v>151.02000000000001</v>
      </c>
      <c r="G262" s="86">
        <v>0</v>
      </c>
      <c r="H262" s="15"/>
      <c r="I262" s="84">
        <f t="shared" si="14"/>
        <v>0</v>
      </c>
      <c r="J262" s="12"/>
    </row>
    <row r="263" spans="2:10" ht="15.6">
      <c r="B263" s="13" t="s">
        <v>7</v>
      </c>
      <c r="C263" s="13" t="s">
        <v>8</v>
      </c>
      <c r="D263" s="41" t="s">
        <v>442</v>
      </c>
      <c r="E263" s="31"/>
      <c r="F263" s="15" t="s">
        <v>10</v>
      </c>
      <c r="G263" s="15" t="s">
        <v>245</v>
      </c>
      <c r="H263" s="15"/>
      <c r="I263" s="15" t="s">
        <v>247</v>
      </c>
      <c r="J263" s="12"/>
    </row>
    <row r="264" spans="2:10" ht="15.6" customHeight="1">
      <c r="B264" s="196" t="s">
        <v>509</v>
      </c>
      <c r="C264" s="118">
        <v>1700</v>
      </c>
      <c r="D264" s="38" t="s">
        <v>521</v>
      </c>
      <c r="E264" s="31"/>
      <c r="F264" s="106">
        <v>180.06300000000002</v>
      </c>
      <c r="G264" s="86">
        <v>0</v>
      </c>
      <c r="H264" s="15"/>
      <c r="I264" s="84">
        <f t="shared" si="14"/>
        <v>0</v>
      </c>
      <c r="J264" s="12"/>
    </row>
    <row r="265" spans="2:10" ht="15.6">
      <c r="B265" s="197"/>
      <c r="C265" s="118">
        <v>1701</v>
      </c>
      <c r="D265" s="38" t="s">
        <v>522</v>
      </c>
      <c r="E265" s="31"/>
      <c r="F265" s="106">
        <v>180.06300000000002</v>
      </c>
      <c r="G265" s="86">
        <v>0</v>
      </c>
      <c r="H265" s="15"/>
      <c r="I265" s="84">
        <f t="shared" si="14"/>
        <v>0</v>
      </c>
      <c r="J265" s="12"/>
    </row>
    <row r="266" spans="2:10" ht="15.6">
      <c r="B266" s="197"/>
      <c r="C266" s="118">
        <v>1702</v>
      </c>
      <c r="D266" s="38" t="s">
        <v>523</v>
      </c>
      <c r="E266" s="31"/>
      <c r="F266" s="106">
        <v>180.06300000000002</v>
      </c>
      <c r="G266" s="86">
        <v>0</v>
      </c>
      <c r="H266" s="15"/>
      <c r="I266" s="84">
        <f t="shared" si="14"/>
        <v>0</v>
      </c>
      <c r="J266" s="12"/>
    </row>
    <row r="267" spans="2:10" ht="15.6">
      <c r="B267" s="197"/>
      <c r="C267" s="118">
        <v>1703</v>
      </c>
      <c r="D267" s="38" t="s">
        <v>524</v>
      </c>
      <c r="E267" s="31"/>
      <c r="F267" s="106">
        <v>180.06300000000002</v>
      </c>
      <c r="G267" s="86">
        <v>0</v>
      </c>
      <c r="H267" s="15"/>
      <c r="I267" s="84">
        <f t="shared" si="14"/>
        <v>0</v>
      </c>
      <c r="J267" s="12"/>
    </row>
    <row r="268" spans="2:10" ht="15.6">
      <c r="B268" s="197"/>
      <c r="C268" s="118">
        <v>1704</v>
      </c>
      <c r="D268" s="38" t="s">
        <v>525</v>
      </c>
      <c r="E268" s="31"/>
      <c r="F268" s="106">
        <v>180.06300000000002</v>
      </c>
      <c r="G268" s="86">
        <v>0</v>
      </c>
      <c r="H268" s="15"/>
      <c r="I268" s="84">
        <f t="shared" si="14"/>
        <v>0</v>
      </c>
      <c r="J268" s="12"/>
    </row>
    <row r="269" spans="2:10" ht="15.6">
      <c r="B269" s="197"/>
      <c r="C269" s="118">
        <v>1705</v>
      </c>
      <c r="D269" s="38" t="s">
        <v>526</v>
      </c>
      <c r="E269" s="31"/>
      <c r="F269" s="106">
        <v>180.06300000000002</v>
      </c>
      <c r="G269" s="86">
        <v>0</v>
      </c>
      <c r="H269" s="15"/>
      <c r="I269" s="84">
        <f t="shared" si="14"/>
        <v>0</v>
      </c>
      <c r="J269" s="12"/>
    </row>
    <row r="270" spans="2:10" ht="15.6">
      <c r="B270" s="197"/>
      <c r="C270" s="118">
        <v>1706</v>
      </c>
      <c r="D270" s="38" t="s">
        <v>527</v>
      </c>
      <c r="E270" s="31"/>
      <c r="F270" s="106">
        <v>180.06300000000002</v>
      </c>
      <c r="G270" s="86">
        <v>0</v>
      </c>
      <c r="H270" s="15"/>
      <c r="I270" s="84">
        <f t="shared" si="14"/>
        <v>0</v>
      </c>
      <c r="J270" s="12"/>
    </row>
    <row r="271" spans="2:10" ht="15.6">
      <c r="B271" s="197"/>
      <c r="C271" s="118">
        <v>1707</v>
      </c>
      <c r="D271" s="38" t="s">
        <v>528</v>
      </c>
      <c r="E271" s="31"/>
      <c r="F271" s="106">
        <v>180.06300000000002</v>
      </c>
      <c r="G271" s="86">
        <v>0</v>
      </c>
      <c r="H271" s="15"/>
      <c r="I271" s="84">
        <f t="shared" si="14"/>
        <v>0</v>
      </c>
      <c r="J271" s="12"/>
    </row>
    <row r="272" spans="2:10" ht="15.6">
      <c r="B272" s="197"/>
      <c r="C272" s="118">
        <v>4001</v>
      </c>
      <c r="D272" s="38" t="s">
        <v>530</v>
      </c>
      <c r="E272" s="31"/>
      <c r="F272" s="106">
        <v>100.04</v>
      </c>
      <c r="G272" s="86">
        <v>0</v>
      </c>
      <c r="H272" s="15"/>
      <c r="I272" s="84">
        <f t="shared" ref="I272:I279" si="17">SUM(F272*G272)</f>
        <v>0</v>
      </c>
      <c r="J272" s="12"/>
    </row>
    <row r="273" spans="2:10" ht="15.6">
      <c r="B273" s="197"/>
      <c r="C273" s="118">
        <v>4002</v>
      </c>
      <c r="D273" s="38" t="s">
        <v>529</v>
      </c>
      <c r="E273" s="31"/>
      <c r="F273" s="106">
        <v>100.04</v>
      </c>
      <c r="G273" s="86">
        <v>0</v>
      </c>
      <c r="H273" s="15"/>
      <c r="I273" s="84">
        <f t="shared" si="17"/>
        <v>0</v>
      </c>
      <c r="J273" s="12"/>
    </row>
    <row r="274" spans="2:10" ht="15.6">
      <c r="B274" s="197"/>
      <c r="C274" s="118">
        <v>4003</v>
      </c>
      <c r="D274" s="38" t="s">
        <v>531</v>
      </c>
      <c r="E274" s="31"/>
      <c r="F274" s="106">
        <v>100.04</v>
      </c>
      <c r="G274" s="86">
        <v>0</v>
      </c>
      <c r="H274" s="15"/>
      <c r="I274" s="84">
        <f t="shared" si="17"/>
        <v>0</v>
      </c>
      <c r="J274" s="12"/>
    </row>
    <row r="275" spans="2:10" ht="15.6">
      <c r="B275" s="197"/>
      <c r="C275" s="118">
        <v>4004</v>
      </c>
      <c r="D275" s="38" t="s">
        <v>532</v>
      </c>
      <c r="E275" s="31"/>
      <c r="F275" s="106">
        <v>100.04</v>
      </c>
      <c r="G275" s="86">
        <v>0</v>
      </c>
      <c r="H275" s="15"/>
      <c r="I275" s="84">
        <f t="shared" si="17"/>
        <v>0</v>
      </c>
      <c r="J275" s="12"/>
    </row>
    <row r="276" spans="2:10" ht="15.6">
      <c r="B276" s="197"/>
      <c r="C276" s="118">
        <v>4005</v>
      </c>
      <c r="D276" s="38" t="s">
        <v>533</v>
      </c>
      <c r="E276" s="31"/>
      <c r="F276" s="106">
        <v>100.04</v>
      </c>
      <c r="G276" s="86">
        <v>0</v>
      </c>
      <c r="H276" s="15"/>
      <c r="I276" s="84">
        <f t="shared" si="17"/>
        <v>0</v>
      </c>
      <c r="J276" s="12"/>
    </row>
    <row r="277" spans="2:10" ht="15.6">
      <c r="B277" s="197"/>
      <c r="C277" s="118">
        <v>4006</v>
      </c>
      <c r="D277" s="38" t="s">
        <v>534</v>
      </c>
      <c r="E277" s="31"/>
      <c r="F277" s="106">
        <v>100.04</v>
      </c>
      <c r="G277" s="86">
        <v>0</v>
      </c>
      <c r="H277" s="15"/>
      <c r="I277" s="84">
        <f t="shared" si="17"/>
        <v>0</v>
      </c>
      <c r="J277" s="12"/>
    </row>
    <row r="278" spans="2:10" ht="15.6">
      <c r="B278" s="197"/>
      <c r="C278" s="118">
        <v>4007</v>
      </c>
      <c r="D278" s="38" t="s">
        <v>535</v>
      </c>
      <c r="E278" s="31"/>
      <c r="F278" s="106">
        <v>100.04</v>
      </c>
      <c r="G278" s="86">
        <v>0</v>
      </c>
      <c r="H278" s="15"/>
      <c r="I278" s="84">
        <f t="shared" si="17"/>
        <v>0</v>
      </c>
      <c r="J278" s="12"/>
    </row>
    <row r="279" spans="2:10" ht="15.6">
      <c r="B279" s="198"/>
      <c r="C279" s="118">
        <v>4008</v>
      </c>
      <c r="D279" s="38" t="s">
        <v>536</v>
      </c>
      <c r="E279" s="31"/>
      <c r="F279" s="106">
        <v>100.04</v>
      </c>
      <c r="G279" s="86">
        <v>0</v>
      </c>
      <c r="H279" s="15"/>
      <c r="I279" s="84">
        <f t="shared" si="17"/>
        <v>0</v>
      </c>
      <c r="J279" s="12"/>
    </row>
    <row r="280" spans="2:10" ht="15.6">
      <c r="B280" s="13" t="s">
        <v>7</v>
      </c>
      <c r="C280" s="13" t="s">
        <v>8</v>
      </c>
      <c r="D280" s="41" t="s">
        <v>442</v>
      </c>
      <c r="E280" s="31"/>
      <c r="F280" s="15" t="s">
        <v>10</v>
      </c>
      <c r="G280" s="15" t="s">
        <v>245</v>
      </c>
      <c r="H280" s="15"/>
      <c r="I280" s="15" t="s">
        <v>247</v>
      </c>
      <c r="J280" s="12"/>
    </row>
    <row r="281" spans="2:10" ht="15.6" customHeight="1">
      <c r="B281" s="191" t="s">
        <v>374</v>
      </c>
      <c r="C281" s="37" t="s">
        <v>346</v>
      </c>
      <c r="D281" s="38" t="s">
        <v>347</v>
      </c>
      <c r="E281" s="31"/>
      <c r="F281" s="106">
        <v>28.898999999999994</v>
      </c>
      <c r="G281" s="86">
        <v>0</v>
      </c>
      <c r="H281" s="15"/>
      <c r="I281" s="84">
        <f t="shared" si="14"/>
        <v>0</v>
      </c>
      <c r="J281" s="12"/>
    </row>
    <row r="282" spans="2:10" ht="15.6">
      <c r="B282" s="191"/>
      <c r="C282" s="37" t="s">
        <v>348</v>
      </c>
      <c r="D282" s="38" t="s">
        <v>349</v>
      </c>
      <c r="E282" s="31"/>
      <c r="F282" s="106">
        <v>40.162199999999991</v>
      </c>
      <c r="G282" s="86">
        <v>0</v>
      </c>
      <c r="H282" s="15"/>
      <c r="I282" s="84">
        <f t="shared" si="14"/>
        <v>0</v>
      </c>
      <c r="J282" s="12"/>
    </row>
    <row r="283" spans="2:10" ht="15.6">
      <c r="B283" s="191"/>
      <c r="C283" s="37" t="s">
        <v>350</v>
      </c>
      <c r="D283" s="38" t="s">
        <v>351</v>
      </c>
      <c r="E283" s="31"/>
      <c r="F283" s="106">
        <v>50.091599999999993</v>
      </c>
      <c r="G283" s="86">
        <v>0</v>
      </c>
      <c r="H283" s="15"/>
      <c r="I283" s="84">
        <f t="shared" ref="I283:I296" si="18">SUM(F283*G283)</f>
        <v>0</v>
      </c>
      <c r="J283" s="12"/>
    </row>
    <row r="284" spans="2:10" ht="15.6">
      <c r="B284" s="191"/>
      <c r="C284" s="37" t="s">
        <v>352</v>
      </c>
      <c r="D284" s="38" t="s">
        <v>353</v>
      </c>
      <c r="E284" s="31"/>
      <c r="F284" s="106">
        <v>64.170599999999993</v>
      </c>
      <c r="G284" s="86">
        <v>0</v>
      </c>
      <c r="H284" s="15"/>
      <c r="I284" s="84">
        <f t="shared" si="18"/>
        <v>0</v>
      </c>
      <c r="J284" s="12"/>
    </row>
    <row r="285" spans="2:10" ht="15.6">
      <c r="B285" s="191"/>
      <c r="C285" s="37" t="s">
        <v>354</v>
      </c>
      <c r="D285" s="38" t="s">
        <v>355</v>
      </c>
      <c r="E285" s="31"/>
      <c r="F285" s="106">
        <v>50.091599999999993</v>
      </c>
      <c r="G285" s="86">
        <v>0</v>
      </c>
      <c r="H285" s="15"/>
      <c r="I285" s="84">
        <f t="shared" si="18"/>
        <v>0</v>
      </c>
      <c r="J285" s="12"/>
    </row>
    <row r="286" spans="2:10" ht="15.6">
      <c r="B286" s="191"/>
      <c r="C286" s="37" t="s">
        <v>356</v>
      </c>
      <c r="D286" s="38" t="s">
        <v>357</v>
      </c>
      <c r="E286" s="31"/>
      <c r="F286" s="106">
        <v>25.045799999999996</v>
      </c>
      <c r="G286" s="86">
        <v>0</v>
      </c>
      <c r="H286" s="15"/>
      <c r="I286" s="84">
        <f t="shared" si="18"/>
        <v>0</v>
      </c>
      <c r="J286" s="12"/>
    </row>
    <row r="287" spans="2:10" ht="15.6">
      <c r="B287" s="191"/>
      <c r="C287" s="37" t="s">
        <v>358</v>
      </c>
      <c r="D287" s="38" t="s">
        <v>359</v>
      </c>
      <c r="E287" s="31"/>
      <c r="F287" s="106">
        <v>50.091599999999993</v>
      </c>
      <c r="G287" s="86">
        <v>0</v>
      </c>
      <c r="H287" s="15"/>
      <c r="I287" s="84">
        <f t="shared" si="18"/>
        <v>0</v>
      </c>
      <c r="J287" s="12"/>
    </row>
    <row r="288" spans="2:10" ht="15.6">
      <c r="B288" s="191"/>
      <c r="C288" s="37" t="s">
        <v>360</v>
      </c>
      <c r="D288" s="38" t="s">
        <v>361</v>
      </c>
      <c r="E288" s="31"/>
      <c r="F288" s="106">
        <v>50.091599999999993</v>
      </c>
      <c r="G288" s="86">
        <v>0</v>
      </c>
      <c r="H288" s="15"/>
      <c r="I288" s="84">
        <f t="shared" si="18"/>
        <v>0</v>
      </c>
      <c r="J288" s="12"/>
    </row>
    <row r="289" spans="2:11" ht="15.6">
      <c r="B289" s="191"/>
      <c r="C289" s="37" t="s">
        <v>362</v>
      </c>
      <c r="D289" s="38" t="s">
        <v>363</v>
      </c>
      <c r="E289" s="31"/>
      <c r="F289" s="106">
        <v>50.091599999999993</v>
      </c>
      <c r="G289" s="86">
        <v>0</v>
      </c>
      <c r="H289" s="15"/>
      <c r="I289" s="84">
        <f t="shared" si="18"/>
        <v>0</v>
      </c>
      <c r="J289" s="12"/>
    </row>
    <row r="290" spans="2:11" ht="15.6">
      <c r="B290" s="191"/>
      <c r="C290" s="37" t="s">
        <v>364</v>
      </c>
      <c r="D290" s="38" t="s">
        <v>365</v>
      </c>
      <c r="E290" s="31"/>
      <c r="F290" s="106">
        <v>25.045799999999996</v>
      </c>
      <c r="G290" s="86">
        <v>0</v>
      </c>
      <c r="H290" s="15"/>
      <c r="I290" s="84">
        <f t="shared" si="18"/>
        <v>0</v>
      </c>
      <c r="J290" s="12"/>
    </row>
    <row r="291" spans="2:11" ht="15.6">
      <c r="B291" s="13" t="s">
        <v>7</v>
      </c>
      <c r="C291" s="13" t="s">
        <v>8</v>
      </c>
      <c r="D291" s="41" t="s">
        <v>442</v>
      </c>
      <c r="E291" s="31"/>
      <c r="F291" s="15" t="s">
        <v>10</v>
      </c>
      <c r="G291" s="15" t="s">
        <v>245</v>
      </c>
      <c r="H291" s="15"/>
      <c r="I291" s="15" t="s">
        <v>247</v>
      </c>
      <c r="J291" s="12"/>
    </row>
    <row r="292" spans="2:11" ht="15.6" customHeight="1">
      <c r="B292" s="192" t="s">
        <v>366</v>
      </c>
      <c r="C292" s="37" t="s">
        <v>472</v>
      </c>
      <c r="D292" s="38" t="s">
        <v>473</v>
      </c>
      <c r="E292" s="31"/>
      <c r="F292" s="106">
        <v>350</v>
      </c>
      <c r="G292" s="86">
        <v>0</v>
      </c>
      <c r="H292" s="15"/>
      <c r="I292" s="84">
        <f t="shared" si="18"/>
        <v>0</v>
      </c>
      <c r="J292" s="12"/>
    </row>
    <row r="293" spans="2:11" ht="15.6">
      <c r="B293" s="192"/>
      <c r="C293" s="37" t="s">
        <v>367</v>
      </c>
      <c r="D293" s="38" t="s">
        <v>368</v>
      </c>
      <c r="E293" s="31"/>
      <c r="F293" s="106">
        <v>320.85299999999995</v>
      </c>
      <c r="G293" s="86">
        <v>0</v>
      </c>
      <c r="H293" s="15"/>
      <c r="I293" s="84">
        <f t="shared" si="18"/>
        <v>0</v>
      </c>
      <c r="J293" s="12"/>
    </row>
    <row r="294" spans="2:11" ht="15.6">
      <c r="B294" s="192"/>
      <c r="C294" s="34">
        <v>6034</v>
      </c>
      <c r="D294" s="38" t="s">
        <v>369</v>
      </c>
      <c r="E294" s="31"/>
      <c r="F294" s="106">
        <v>74.248199999999983</v>
      </c>
      <c r="G294" s="86">
        <v>0</v>
      </c>
      <c r="H294" s="15"/>
      <c r="I294" s="84">
        <f t="shared" si="18"/>
        <v>0</v>
      </c>
    </row>
    <row r="295" spans="2:11" ht="15.6">
      <c r="B295" s="192"/>
      <c r="C295" s="34">
        <v>6061</v>
      </c>
      <c r="D295" s="38" t="s">
        <v>370</v>
      </c>
      <c r="E295" s="31"/>
      <c r="F295" s="106">
        <v>49.498799999999996</v>
      </c>
      <c r="G295" s="86">
        <v>0</v>
      </c>
      <c r="H295" s="15"/>
      <c r="I295" s="84">
        <f t="shared" si="18"/>
        <v>0</v>
      </c>
    </row>
    <row r="296" spans="2:11" ht="15.6">
      <c r="B296" s="192"/>
      <c r="C296" s="34">
        <v>6023</v>
      </c>
      <c r="D296" s="38" t="s">
        <v>371</v>
      </c>
      <c r="E296" s="31"/>
      <c r="F296" s="106">
        <v>46.534799999999997</v>
      </c>
      <c r="G296" s="86">
        <v>0</v>
      </c>
      <c r="H296" s="15"/>
      <c r="I296" s="84">
        <f t="shared" si="18"/>
        <v>0</v>
      </c>
    </row>
    <row r="297" spans="2:11" ht="15.6">
      <c r="B297" s="97"/>
      <c r="C297" s="88"/>
      <c r="D297" s="89"/>
      <c r="E297" s="94"/>
      <c r="F297" s="90"/>
      <c r="G297" s="91"/>
      <c r="H297" s="11"/>
      <c r="I297" s="90"/>
    </row>
    <row r="298" spans="2:11" ht="15" thickBot="1"/>
    <row r="299" spans="2:11">
      <c r="G299" s="180" t="s">
        <v>378</v>
      </c>
      <c r="H299" s="181"/>
      <c r="I299" s="70">
        <f>SUM(I23:I169)</f>
        <v>0</v>
      </c>
      <c r="K299" s="244" t="s">
        <v>538</v>
      </c>
    </row>
    <row r="300" spans="2:11">
      <c r="G300" s="121" t="s">
        <v>443</v>
      </c>
      <c r="H300" s="122"/>
      <c r="I300" s="46">
        <f>SUM(I174:I296)</f>
        <v>0</v>
      </c>
      <c r="K300" t="s">
        <v>539</v>
      </c>
    </row>
    <row r="301" spans="2:11" ht="15" thickBot="1">
      <c r="G301" s="121" t="s">
        <v>429</v>
      </c>
      <c r="H301" s="239"/>
      <c r="I301" s="46">
        <f>SUM(I299)*0.07698408+I299+I300</f>
        <v>0</v>
      </c>
      <c r="K301" t="s">
        <v>540</v>
      </c>
    </row>
    <row r="302" spans="2:11" ht="15" thickBot="1">
      <c r="G302" s="55" t="s">
        <v>430</v>
      </c>
      <c r="H302" s="73" t="s">
        <v>434</v>
      </c>
      <c r="I302" s="68">
        <v>0</v>
      </c>
      <c r="K302" t="s">
        <v>541</v>
      </c>
    </row>
    <row r="303" spans="2:11">
      <c r="G303" s="121" t="s">
        <v>267</v>
      </c>
      <c r="H303" s="238"/>
      <c r="I303" s="46">
        <f>SUM(I299,I300,I302)*100/114</f>
        <v>0</v>
      </c>
      <c r="K303" t="s">
        <v>542</v>
      </c>
    </row>
    <row r="304" spans="2:11">
      <c r="G304" s="121" t="s">
        <v>6</v>
      </c>
      <c r="H304" s="238"/>
      <c r="I304" s="46">
        <f>SUM(I303)*14/100</f>
        <v>0</v>
      </c>
      <c r="K304" t="s">
        <v>543</v>
      </c>
    </row>
    <row r="305" spans="3:9" ht="15" thickBot="1">
      <c r="G305" s="242" t="s">
        <v>377</v>
      </c>
      <c r="H305" s="243"/>
      <c r="I305" s="47">
        <f>SUM(H23:H169)</f>
        <v>0</v>
      </c>
    </row>
    <row r="306" spans="3:9" ht="15" thickBot="1">
      <c r="G306" s="3"/>
      <c r="H306" s="54" t="s">
        <v>449</v>
      </c>
      <c r="I306" s="74">
        <f>SUM(I307)/1.2</f>
        <v>0</v>
      </c>
    </row>
    <row r="307" spans="3:9" ht="15" thickBot="1">
      <c r="G307" s="194" t="s">
        <v>450</v>
      </c>
      <c r="H307" s="195"/>
      <c r="I307" s="76">
        <f>SUM(I303:I304)</f>
        <v>0</v>
      </c>
    </row>
    <row r="310" spans="3:9">
      <c r="D310" s="61" t="s">
        <v>453</v>
      </c>
      <c r="E310" s="62" t="s">
        <v>452</v>
      </c>
      <c r="F310" t="s">
        <v>476</v>
      </c>
    </row>
    <row r="311" spans="3:9">
      <c r="D311" s="202"/>
      <c r="E311" s="203"/>
      <c r="F311" t="s">
        <v>477</v>
      </c>
    </row>
    <row r="312" spans="3:9" ht="14.4" customHeight="1">
      <c r="C312" s="192" t="s">
        <v>457</v>
      </c>
      <c r="D312" s="60" t="s">
        <v>454</v>
      </c>
      <c r="E312" s="67"/>
    </row>
    <row r="313" spans="3:9">
      <c r="C313" s="192"/>
      <c r="D313" s="60" t="s">
        <v>455</v>
      </c>
      <c r="E313" s="67"/>
    </row>
    <row r="314" spans="3:9">
      <c r="C314" s="192"/>
      <c r="D314" s="60" t="s">
        <v>463</v>
      </c>
      <c r="E314" s="67"/>
    </row>
    <row r="315" spans="3:9">
      <c r="C315" s="192"/>
      <c r="D315" s="60" t="s">
        <v>456</v>
      </c>
      <c r="E315" s="67"/>
    </row>
    <row r="316" spans="3:9">
      <c r="C316" s="192"/>
      <c r="D316" s="60" t="s">
        <v>474</v>
      </c>
      <c r="E316" s="67"/>
    </row>
  </sheetData>
  <sheetProtection algorithmName="SHA-512" hashValue="346mKT+8bVF3bhZqMenhwVbTRssZKkfcyI3BXwTmn05vLMkqzfN86h6hLpg6AItpzZnkPWa/Q1cCZBXT0Q7S5w==" saltValue="ACWesxyLKAGOchVRyJ8bTg==" spinCount="100000" sheet="1" objects="1" scenarios="1" selectLockedCells="1"/>
  <mergeCells count="51">
    <mergeCell ref="B281:B290"/>
    <mergeCell ref="B292:B296"/>
    <mergeCell ref="C207:C209"/>
    <mergeCell ref="B214:B216"/>
    <mergeCell ref="B218:B249"/>
    <mergeCell ref="B251:B262"/>
    <mergeCell ref="B264:B279"/>
    <mergeCell ref="D311:E311"/>
    <mergeCell ref="C312:C316"/>
    <mergeCell ref="G304:H304"/>
    <mergeCell ref="G305:H305"/>
    <mergeCell ref="G307:H307"/>
    <mergeCell ref="G303:H303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B39:B50"/>
    <mergeCell ref="G301:H301"/>
    <mergeCell ref="G300:H300"/>
    <mergeCell ref="G299:H299"/>
    <mergeCell ref="H13:I13"/>
    <mergeCell ref="B52:B54"/>
    <mergeCell ref="B56:B78"/>
    <mergeCell ref="B80:B91"/>
    <mergeCell ref="G2:I2"/>
    <mergeCell ref="G3:H3"/>
    <mergeCell ref="G4:H4"/>
    <mergeCell ref="G5:H5"/>
    <mergeCell ref="G7:I7"/>
    <mergeCell ref="B7:E7"/>
    <mergeCell ref="B162:B169"/>
    <mergeCell ref="B93:B121"/>
    <mergeCell ref="B123:B148"/>
    <mergeCell ref="B150:B157"/>
    <mergeCell ref="B159:B160"/>
    <mergeCell ref="B171:I171"/>
    <mergeCell ref="B172:I172"/>
    <mergeCell ref="B174:B180"/>
    <mergeCell ref="B182:B199"/>
    <mergeCell ref="B201:B212"/>
  </mergeCells>
  <dataValidations count="2">
    <dataValidation type="list" allowBlank="1" showInputMessage="1" showErrorMessage="1" sqref="I302">
      <formula1>INDIRECT($H$302)</formula1>
    </dataValidation>
    <dataValidation type="list" allowBlank="1" showInputMessage="1" showErrorMessage="1" sqref="H302">
      <formula1>CourierRange</formula1>
    </dataValidation>
  </dataValidations>
  <pageMargins left="0.7" right="0.7" top="0.75" bottom="0.75" header="0.3" footer="0.3"/>
  <pageSetup paperSize="9" scale="1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CE5E393-2DEB-4397-8CC7-6478F411E22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E312:E316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K316"/>
  <sheetViews>
    <sheetView zoomScaleNormal="100" workbookViewId="0">
      <selection activeCell="H302" sqref="H302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4" t="s">
        <v>475</v>
      </c>
      <c r="H2" s="135"/>
      <c r="I2" s="136"/>
    </row>
    <row r="3" spans="2:9" ht="15.6">
      <c r="G3" s="137" t="s">
        <v>448</v>
      </c>
      <c r="H3" s="138"/>
      <c r="I3" s="64"/>
    </row>
    <row r="4" spans="2:9" ht="15.6">
      <c r="G4" s="137" t="s">
        <v>471</v>
      </c>
      <c r="H4" s="138"/>
      <c r="I4" s="64"/>
    </row>
    <row r="5" spans="2:9" ht="16.2" thickBot="1">
      <c r="G5" s="139" t="s">
        <v>1</v>
      </c>
      <c r="H5" s="140"/>
      <c r="I5" s="65"/>
    </row>
    <row r="6" spans="2:9" ht="15" thickBot="1"/>
    <row r="7" spans="2:9" ht="16.2" thickBot="1">
      <c r="B7" s="141" t="s">
        <v>250</v>
      </c>
      <c r="C7" s="142"/>
      <c r="D7" s="143"/>
      <c r="E7" s="144"/>
      <c r="G7" s="145" t="s">
        <v>466</v>
      </c>
      <c r="H7" s="146"/>
      <c r="I7" s="147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63" t="s">
        <v>465</v>
      </c>
      <c r="C9" s="164"/>
      <c r="D9" s="164"/>
      <c r="E9" s="165"/>
      <c r="G9" s="59" t="s">
        <v>467</v>
      </c>
      <c r="H9" s="231"/>
      <c r="I9" s="232"/>
    </row>
    <row r="10" spans="2:9" ht="14.4" customHeight="1">
      <c r="B10" s="166"/>
      <c r="C10" s="167"/>
      <c r="D10" s="167"/>
      <c r="E10" s="168"/>
      <c r="G10" s="224" t="s">
        <v>451</v>
      </c>
      <c r="H10" s="225"/>
      <c r="I10" s="226"/>
    </row>
    <row r="11" spans="2:9" ht="14.4" customHeight="1">
      <c r="B11" s="166"/>
      <c r="C11" s="167"/>
      <c r="D11" s="167"/>
      <c r="E11" s="168"/>
      <c r="G11" s="179"/>
      <c r="H11" s="227"/>
      <c r="I11" s="228"/>
    </row>
    <row r="12" spans="2:9" ht="14.4" customHeight="1">
      <c r="B12" s="166"/>
      <c r="C12" s="167"/>
      <c r="D12" s="167"/>
      <c r="E12" s="168"/>
      <c r="G12" s="63" t="s">
        <v>462</v>
      </c>
      <c r="H12" s="229"/>
      <c r="I12" s="230"/>
    </row>
    <row r="13" spans="2:9" ht="14.4" customHeight="1">
      <c r="B13" s="166"/>
      <c r="C13" s="167"/>
      <c r="D13" s="167"/>
      <c r="E13" s="168"/>
      <c r="G13" s="63" t="s">
        <v>2</v>
      </c>
      <c r="H13" s="222" t="s">
        <v>470</v>
      </c>
      <c r="I13" s="223"/>
    </row>
    <row r="14" spans="2:9" ht="14.4" customHeight="1">
      <c r="B14" s="166"/>
      <c r="C14" s="167"/>
      <c r="D14" s="167"/>
      <c r="E14" s="168"/>
      <c r="G14" s="4" t="s">
        <v>3</v>
      </c>
      <c r="H14" s="233"/>
      <c r="I14" s="234"/>
    </row>
    <row r="15" spans="2:9" ht="14.4" customHeight="1">
      <c r="B15" s="166"/>
      <c r="C15" s="167"/>
      <c r="D15" s="167"/>
      <c r="E15" s="168"/>
      <c r="G15" s="4" t="s">
        <v>4</v>
      </c>
      <c r="H15" s="233"/>
      <c r="I15" s="234"/>
    </row>
    <row r="16" spans="2:9" ht="15" customHeight="1" thickBot="1">
      <c r="B16" s="169"/>
      <c r="C16" s="170"/>
      <c r="D16" s="170"/>
      <c r="E16" s="171"/>
      <c r="G16" s="5" t="s">
        <v>5</v>
      </c>
      <c r="H16" s="220"/>
      <c r="I16" s="221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19" t="s">
        <v>446</v>
      </c>
      <c r="C18" s="119"/>
      <c r="D18" s="119"/>
      <c r="E18" s="119"/>
      <c r="F18" s="119"/>
      <c r="G18" s="119"/>
      <c r="H18" s="119"/>
      <c r="I18" s="119"/>
    </row>
    <row r="19" spans="2:10">
      <c r="B19" s="120"/>
      <c r="C19" s="120"/>
      <c r="D19" s="131"/>
      <c r="E19" s="132"/>
      <c r="F19" s="133"/>
      <c r="G19" s="162" t="s">
        <v>464</v>
      </c>
      <c r="H19" s="162"/>
      <c r="I19" s="162"/>
    </row>
    <row r="21" spans="2:10" ht="18">
      <c r="B21" s="127" t="s">
        <v>376</v>
      </c>
      <c r="C21" s="127"/>
      <c r="D21" s="127"/>
      <c r="E21" s="127"/>
      <c r="F21" s="127"/>
      <c r="G21" s="127"/>
      <c r="H21" s="127"/>
      <c r="I21" s="127"/>
    </row>
    <row r="22" spans="2:10" ht="15.6">
      <c r="B22" s="13" t="s">
        <v>7</v>
      </c>
      <c r="C22" s="13" t="s">
        <v>8</v>
      </c>
      <c r="D22" s="41" t="s">
        <v>9</v>
      </c>
      <c r="E22" s="14" t="s">
        <v>0</v>
      </c>
      <c r="F22" s="15" t="s">
        <v>10</v>
      </c>
      <c r="G22" s="15" t="s">
        <v>245</v>
      </c>
      <c r="H22" s="15" t="s">
        <v>246</v>
      </c>
      <c r="I22" s="15" t="s">
        <v>247</v>
      </c>
      <c r="J22" s="11"/>
    </row>
    <row r="23" spans="2:10" ht="15.6" customHeight="1">
      <c r="B23" s="128" t="s">
        <v>11</v>
      </c>
      <c r="C23" s="16" t="s">
        <v>12</v>
      </c>
      <c r="D23" s="17" t="s">
        <v>13</v>
      </c>
      <c r="E23" s="21">
        <v>2</v>
      </c>
      <c r="F23" s="85">
        <v>4353.807743999997</v>
      </c>
      <c r="G23" s="66">
        <v>0</v>
      </c>
      <c r="H23" s="29">
        <f>SUM(E23*G23)</f>
        <v>0</v>
      </c>
      <c r="I23" s="30">
        <f>SUM(F23*G23)</f>
        <v>0</v>
      </c>
      <c r="J23" s="8"/>
    </row>
    <row r="24" spans="2:10" ht="15.6">
      <c r="B24" s="129"/>
      <c r="C24" s="16" t="s">
        <v>14</v>
      </c>
      <c r="D24" s="17" t="s">
        <v>15</v>
      </c>
      <c r="E24" s="21">
        <v>2</v>
      </c>
      <c r="F24" s="109">
        <v>4353.807743999997</v>
      </c>
      <c r="G24" s="66">
        <v>0</v>
      </c>
      <c r="H24" s="29">
        <f>SUM(E24*G24)</f>
        <v>0</v>
      </c>
      <c r="I24" s="30">
        <f>SUM(F24*G24)</f>
        <v>0</v>
      </c>
      <c r="J24" s="8"/>
    </row>
    <row r="25" spans="2:10" ht="15.6">
      <c r="B25" s="129"/>
      <c r="C25" s="16" t="s">
        <v>16</v>
      </c>
      <c r="D25" s="17" t="s">
        <v>17</v>
      </c>
      <c r="E25" s="21">
        <v>1</v>
      </c>
      <c r="F25" s="109">
        <v>2218.8266879999983</v>
      </c>
      <c r="G25" s="66">
        <v>0</v>
      </c>
      <c r="H25" s="29">
        <f t="shared" ref="H25:H89" si="0">SUM(E25*G25)</f>
        <v>0</v>
      </c>
      <c r="I25" s="30">
        <f t="shared" ref="I25:I89" si="1">SUM(F25*G25)</f>
        <v>0</v>
      </c>
      <c r="J25" s="8"/>
    </row>
    <row r="26" spans="2:10" ht="15.6">
      <c r="B26" s="129"/>
      <c r="C26" s="16" t="s">
        <v>18</v>
      </c>
      <c r="D26" s="17" t="s">
        <v>19</v>
      </c>
      <c r="E26" s="21">
        <v>1</v>
      </c>
      <c r="F26" s="109">
        <v>2218.8266879999983</v>
      </c>
      <c r="G26" s="66">
        <v>0</v>
      </c>
      <c r="H26" s="29">
        <f t="shared" si="0"/>
        <v>0</v>
      </c>
      <c r="I26" s="30">
        <f t="shared" si="1"/>
        <v>0</v>
      </c>
      <c r="J26" s="8"/>
    </row>
    <row r="27" spans="2:10" ht="15.6">
      <c r="B27" s="129"/>
      <c r="C27" s="19" t="s">
        <v>20</v>
      </c>
      <c r="D27" s="20" t="s">
        <v>21</v>
      </c>
      <c r="E27" s="22">
        <v>0.30399999999999999</v>
      </c>
      <c r="F27" s="109">
        <v>671.71946399999956</v>
      </c>
      <c r="G27" s="66">
        <v>0</v>
      </c>
      <c r="H27" s="29">
        <f t="shared" si="0"/>
        <v>0</v>
      </c>
      <c r="I27" s="30">
        <f t="shared" si="1"/>
        <v>0</v>
      </c>
      <c r="J27" s="8"/>
    </row>
    <row r="28" spans="2:10" ht="15.6">
      <c r="B28" s="129"/>
      <c r="C28" s="16" t="s">
        <v>22</v>
      </c>
      <c r="D28" s="17" t="s">
        <v>23</v>
      </c>
      <c r="E28" s="21">
        <v>1</v>
      </c>
      <c r="F28" s="109">
        <v>2218.8266879999983</v>
      </c>
      <c r="G28" s="66">
        <v>0</v>
      </c>
      <c r="H28" s="29">
        <f t="shared" si="0"/>
        <v>0</v>
      </c>
      <c r="I28" s="30">
        <f t="shared" si="1"/>
        <v>0</v>
      </c>
      <c r="J28" s="8"/>
    </row>
    <row r="29" spans="2:10" ht="15.6">
      <c r="B29" s="129"/>
      <c r="C29" s="19" t="s">
        <v>24</v>
      </c>
      <c r="D29" s="17" t="s">
        <v>25</v>
      </c>
      <c r="E29" s="22">
        <v>1</v>
      </c>
      <c r="F29" s="109">
        <v>2204.8069679999985</v>
      </c>
      <c r="G29" s="66">
        <v>0</v>
      </c>
      <c r="H29" s="29">
        <f t="shared" si="0"/>
        <v>0</v>
      </c>
      <c r="I29" s="30">
        <f t="shared" si="1"/>
        <v>0</v>
      </c>
      <c r="J29" s="8"/>
    </row>
    <row r="30" spans="2:10" ht="15.6">
      <c r="B30" s="129"/>
      <c r="C30" s="16" t="s">
        <v>26</v>
      </c>
      <c r="D30" s="17" t="s">
        <v>27</v>
      </c>
      <c r="E30" s="21">
        <v>0.52</v>
      </c>
      <c r="F30" s="85">
        <v>1144.2166319999992</v>
      </c>
      <c r="G30" s="66">
        <v>0</v>
      </c>
      <c r="H30" s="29">
        <f t="shared" si="0"/>
        <v>0</v>
      </c>
      <c r="I30" s="30">
        <f t="shared" si="1"/>
        <v>0</v>
      </c>
      <c r="J30" s="8"/>
    </row>
    <row r="31" spans="2:10" ht="15.6">
      <c r="B31" s="129"/>
      <c r="C31" s="16" t="s">
        <v>28</v>
      </c>
      <c r="D31" s="17" t="s">
        <v>29</v>
      </c>
      <c r="E31" s="21">
        <v>0.46500000000000002</v>
      </c>
      <c r="F31" s="85">
        <v>1025.1468239999992</v>
      </c>
      <c r="G31" s="66">
        <v>0</v>
      </c>
      <c r="H31" s="29">
        <f t="shared" si="0"/>
        <v>0</v>
      </c>
      <c r="I31" s="30">
        <f t="shared" si="1"/>
        <v>0</v>
      </c>
      <c r="J31" s="8"/>
    </row>
    <row r="32" spans="2:10" ht="15.6">
      <c r="B32" s="129"/>
      <c r="C32" s="16" t="s">
        <v>30</v>
      </c>
      <c r="D32" s="17" t="s">
        <v>31</v>
      </c>
      <c r="E32" s="21">
        <v>0.46500000000000002</v>
      </c>
      <c r="F32" s="85">
        <v>1025.1468239999992</v>
      </c>
      <c r="G32" s="66">
        <v>0</v>
      </c>
      <c r="H32" s="29">
        <f t="shared" si="0"/>
        <v>0</v>
      </c>
      <c r="I32" s="30">
        <f t="shared" si="1"/>
        <v>0</v>
      </c>
      <c r="J32" s="8"/>
    </row>
    <row r="33" spans="2:10" ht="15.6">
      <c r="B33" s="129"/>
      <c r="C33" s="16" t="s">
        <v>32</v>
      </c>
      <c r="D33" s="17" t="s">
        <v>33</v>
      </c>
      <c r="E33" s="21">
        <v>1.2</v>
      </c>
      <c r="F33" s="85">
        <v>2649.9879119999982</v>
      </c>
      <c r="G33" s="66">
        <v>0</v>
      </c>
      <c r="H33" s="29">
        <f t="shared" si="0"/>
        <v>0</v>
      </c>
      <c r="I33" s="30">
        <f t="shared" si="1"/>
        <v>0</v>
      </c>
      <c r="J33" s="8"/>
    </row>
    <row r="34" spans="2:10" ht="15.6">
      <c r="B34" s="129"/>
      <c r="C34" s="16" t="s">
        <v>34</v>
      </c>
      <c r="D34" s="17" t="s">
        <v>35</v>
      </c>
      <c r="E34" s="21">
        <v>1.2</v>
      </c>
      <c r="F34" s="85">
        <v>2649.9879119999982</v>
      </c>
      <c r="G34" s="66">
        <v>0</v>
      </c>
      <c r="H34" s="29">
        <f t="shared" si="0"/>
        <v>0</v>
      </c>
      <c r="I34" s="30">
        <f t="shared" si="1"/>
        <v>0</v>
      </c>
      <c r="J34" s="8"/>
    </row>
    <row r="35" spans="2:10" ht="15.6">
      <c r="B35" s="129"/>
      <c r="C35" s="16" t="s">
        <v>36</v>
      </c>
      <c r="D35" s="17" t="s">
        <v>37</v>
      </c>
      <c r="E35" s="21">
        <v>1.2</v>
      </c>
      <c r="F35" s="85">
        <v>2649.9879119999982</v>
      </c>
      <c r="G35" s="66">
        <v>0</v>
      </c>
      <c r="H35" s="29">
        <f t="shared" si="0"/>
        <v>0</v>
      </c>
      <c r="I35" s="30">
        <f t="shared" si="1"/>
        <v>0</v>
      </c>
      <c r="J35" s="8"/>
    </row>
    <row r="36" spans="2:10" ht="15.6">
      <c r="B36" s="129"/>
      <c r="C36" s="16" t="s">
        <v>38</v>
      </c>
      <c r="D36" s="17" t="s">
        <v>39</v>
      </c>
      <c r="E36" s="21">
        <v>1.2</v>
      </c>
      <c r="F36" s="85">
        <v>2649.9879119999982</v>
      </c>
      <c r="G36" s="66">
        <v>0</v>
      </c>
      <c r="H36" s="29">
        <f t="shared" si="0"/>
        <v>0</v>
      </c>
      <c r="I36" s="30">
        <f t="shared" si="1"/>
        <v>0</v>
      </c>
      <c r="J36" s="8"/>
    </row>
    <row r="37" spans="2:10" ht="15.6">
      <c r="B37" s="130"/>
      <c r="C37" s="19" t="s">
        <v>40</v>
      </c>
      <c r="D37" s="20" t="s">
        <v>41</v>
      </c>
      <c r="E37" s="22">
        <v>0.14499999999999999</v>
      </c>
      <c r="F37" s="85">
        <v>319.58440799999977</v>
      </c>
      <c r="G37" s="66">
        <v>0</v>
      </c>
      <c r="H37" s="29">
        <f t="shared" si="0"/>
        <v>0</v>
      </c>
      <c r="I37" s="30">
        <f t="shared" si="1"/>
        <v>0</v>
      </c>
      <c r="J37" s="8"/>
    </row>
    <row r="38" spans="2:10" ht="15.6">
      <c r="B38" s="13" t="s">
        <v>7</v>
      </c>
      <c r="C38" s="13" t="s">
        <v>8</v>
      </c>
      <c r="D38" s="41" t="s">
        <v>9</v>
      </c>
      <c r="E38" s="14" t="s">
        <v>0</v>
      </c>
      <c r="F38" s="15" t="s">
        <v>10</v>
      </c>
      <c r="G38" s="15" t="s">
        <v>245</v>
      </c>
      <c r="H38" s="15" t="s">
        <v>246</v>
      </c>
      <c r="I38" s="15" t="s">
        <v>247</v>
      </c>
      <c r="J38" s="8"/>
    </row>
    <row r="39" spans="2:10" ht="15.6" customHeight="1">
      <c r="B39" s="128" t="s">
        <v>42</v>
      </c>
      <c r="C39" s="16" t="s">
        <v>43</v>
      </c>
      <c r="D39" s="17" t="s">
        <v>44</v>
      </c>
      <c r="E39" s="21">
        <v>0.10199999999999999</v>
      </c>
      <c r="F39" s="85">
        <v>225.63746399999991</v>
      </c>
      <c r="G39" s="66">
        <v>0</v>
      </c>
      <c r="H39" s="29">
        <f t="shared" si="0"/>
        <v>0</v>
      </c>
      <c r="I39" s="30">
        <f t="shared" si="1"/>
        <v>0</v>
      </c>
      <c r="J39" s="8"/>
    </row>
    <row r="40" spans="2:10" ht="15.6">
      <c r="B40" s="129"/>
      <c r="C40" s="16" t="s">
        <v>45</v>
      </c>
      <c r="D40" s="17" t="s">
        <v>46</v>
      </c>
      <c r="E40" s="21">
        <v>0.10199999999999999</v>
      </c>
      <c r="F40" s="109">
        <v>225.63746399999991</v>
      </c>
      <c r="G40" s="66">
        <v>0</v>
      </c>
      <c r="H40" s="29">
        <f t="shared" si="0"/>
        <v>0</v>
      </c>
      <c r="I40" s="30">
        <f t="shared" si="1"/>
        <v>0</v>
      </c>
      <c r="J40" s="8"/>
    </row>
    <row r="41" spans="2:10" ht="15.6">
      <c r="B41" s="129"/>
      <c r="C41" s="19" t="s">
        <v>47</v>
      </c>
      <c r="D41" s="20" t="s">
        <v>48</v>
      </c>
      <c r="E41" s="22">
        <v>0.1</v>
      </c>
      <c r="F41" s="109">
        <v>220.28447999999989</v>
      </c>
      <c r="G41" s="66">
        <v>0</v>
      </c>
      <c r="H41" s="29">
        <f t="shared" si="0"/>
        <v>0</v>
      </c>
      <c r="I41" s="30">
        <f t="shared" si="1"/>
        <v>0</v>
      </c>
      <c r="J41" s="8"/>
    </row>
    <row r="42" spans="2:10" ht="15.6">
      <c r="B42" s="129"/>
      <c r="C42" s="19" t="s">
        <v>49</v>
      </c>
      <c r="D42" s="20" t="s">
        <v>50</v>
      </c>
      <c r="E42" s="21">
        <v>0.14599999999999999</v>
      </c>
      <c r="F42" s="109">
        <v>322.34092799999979</v>
      </c>
      <c r="G42" s="66">
        <v>0</v>
      </c>
      <c r="H42" s="29">
        <f t="shared" si="0"/>
        <v>0</v>
      </c>
      <c r="I42" s="30">
        <f t="shared" si="1"/>
        <v>0</v>
      </c>
      <c r="J42" s="8"/>
    </row>
    <row r="43" spans="2:10" ht="15.6">
      <c r="B43" s="129"/>
      <c r="C43" s="19" t="s">
        <v>51</v>
      </c>
      <c r="D43" s="20" t="s">
        <v>52</v>
      </c>
      <c r="E43" s="22">
        <v>7.0999999999999994E-2</v>
      </c>
      <c r="F43" s="109">
        <v>156.86080799999988</v>
      </c>
      <c r="G43" s="66">
        <v>0</v>
      </c>
      <c r="H43" s="29">
        <f t="shared" si="0"/>
        <v>0</v>
      </c>
      <c r="I43" s="30">
        <f t="shared" si="1"/>
        <v>0</v>
      </c>
      <c r="J43" s="8"/>
    </row>
    <row r="44" spans="2:10" ht="15.6">
      <c r="B44" s="129"/>
      <c r="C44" s="19" t="s">
        <v>53</v>
      </c>
      <c r="D44" s="20" t="s">
        <v>54</v>
      </c>
      <c r="E44" s="21">
        <v>9.6000000000000002E-2</v>
      </c>
      <c r="F44" s="109">
        <v>209.48366399999989</v>
      </c>
      <c r="G44" s="66">
        <v>0</v>
      </c>
      <c r="H44" s="29">
        <f t="shared" si="0"/>
        <v>0</v>
      </c>
      <c r="I44" s="30">
        <f t="shared" si="1"/>
        <v>0</v>
      </c>
      <c r="J44" s="8"/>
    </row>
    <row r="45" spans="2:10" ht="15.6">
      <c r="B45" s="129"/>
      <c r="C45" s="19" t="s">
        <v>55</v>
      </c>
      <c r="D45" s="20" t="s">
        <v>56</v>
      </c>
      <c r="E45" s="21">
        <v>0.379</v>
      </c>
      <c r="F45" s="109">
        <v>835.69979999999941</v>
      </c>
      <c r="G45" s="66">
        <v>0</v>
      </c>
      <c r="H45" s="29">
        <f t="shared" si="0"/>
        <v>0</v>
      </c>
      <c r="I45" s="30">
        <f t="shared" si="1"/>
        <v>0</v>
      </c>
      <c r="J45" s="8"/>
    </row>
    <row r="46" spans="2:10" ht="15.6">
      <c r="B46" s="129"/>
      <c r="C46" s="19" t="s">
        <v>57</v>
      </c>
      <c r="D46" s="20" t="s">
        <v>58</v>
      </c>
      <c r="E46" s="22">
        <v>0.45500000000000002</v>
      </c>
      <c r="F46" s="109">
        <v>1003.3851359999994</v>
      </c>
      <c r="G46" s="66">
        <v>0</v>
      </c>
      <c r="H46" s="29">
        <f t="shared" si="0"/>
        <v>0</v>
      </c>
      <c r="I46" s="30">
        <f t="shared" si="1"/>
        <v>0</v>
      </c>
      <c r="J46" s="8"/>
    </row>
    <row r="47" spans="2:10" ht="15.6">
      <c r="B47" s="129"/>
      <c r="C47" s="19" t="s">
        <v>59</v>
      </c>
      <c r="D47" s="20" t="s">
        <v>60</v>
      </c>
      <c r="E47" s="22">
        <v>1.9E-2</v>
      </c>
      <c r="F47" s="85">
        <v>41.869463999999972</v>
      </c>
      <c r="G47" s="66">
        <v>0</v>
      </c>
      <c r="H47" s="29">
        <f t="shared" si="0"/>
        <v>0</v>
      </c>
      <c r="I47" s="30">
        <f t="shared" si="1"/>
        <v>0</v>
      </c>
      <c r="J47" s="8"/>
    </row>
    <row r="48" spans="2:10" ht="15.6">
      <c r="B48" s="129"/>
      <c r="C48" s="19" t="s">
        <v>61</v>
      </c>
      <c r="D48" s="20" t="s">
        <v>62</v>
      </c>
      <c r="E48" s="22">
        <v>1.9E-2</v>
      </c>
      <c r="F48" s="109">
        <v>41.869463999999972</v>
      </c>
      <c r="G48" s="66">
        <v>0</v>
      </c>
      <c r="H48" s="29">
        <f t="shared" si="0"/>
        <v>0</v>
      </c>
      <c r="I48" s="30">
        <f t="shared" si="1"/>
        <v>0</v>
      </c>
      <c r="J48" s="8"/>
    </row>
    <row r="49" spans="2:10" ht="15.6">
      <c r="B49" s="129"/>
      <c r="C49" s="19" t="s">
        <v>487</v>
      </c>
      <c r="D49" s="20" t="s">
        <v>505</v>
      </c>
      <c r="E49" s="22">
        <v>4.4999999999999998E-2</v>
      </c>
      <c r="F49" s="85">
        <v>99.222863999999944</v>
      </c>
      <c r="G49" s="66">
        <v>0</v>
      </c>
      <c r="H49" s="29">
        <f t="shared" si="0"/>
        <v>0</v>
      </c>
      <c r="I49" s="30">
        <f t="shared" si="1"/>
        <v>0</v>
      </c>
      <c r="J49" s="8"/>
    </row>
    <row r="50" spans="2:10" ht="15.6" customHeight="1">
      <c r="B50" s="130"/>
      <c r="C50" s="19" t="s">
        <v>488</v>
      </c>
      <c r="D50" s="20" t="s">
        <v>506</v>
      </c>
      <c r="E50" s="22">
        <v>4.4999999999999998E-2</v>
      </c>
      <c r="F50" s="109">
        <v>99.222863999999944</v>
      </c>
      <c r="G50" s="66">
        <v>0</v>
      </c>
      <c r="H50" s="29">
        <f t="shared" si="0"/>
        <v>0</v>
      </c>
      <c r="I50" s="30">
        <f t="shared" si="1"/>
        <v>0</v>
      </c>
      <c r="J50" s="8"/>
    </row>
    <row r="51" spans="2:10" ht="16.2" thickBot="1">
      <c r="B51" s="13" t="s">
        <v>7</v>
      </c>
      <c r="C51" s="13" t="s">
        <v>8</v>
      </c>
      <c r="D51" s="41" t="s">
        <v>9</v>
      </c>
      <c r="E51" s="14" t="s">
        <v>0</v>
      </c>
      <c r="F51" s="15" t="s">
        <v>10</v>
      </c>
      <c r="G51" s="15" t="s">
        <v>245</v>
      </c>
      <c r="H51" s="15" t="s">
        <v>246</v>
      </c>
      <c r="I51" s="15" t="s">
        <v>247</v>
      </c>
      <c r="J51" s="8"/>
    </row>
    <row r="52" spans="2:10" ht="15.6">
      <c r="B52" s="157" t="s">
        <v>63</v>
      </c>
      <c r="C52" s="19" t="s">
        <v>64</v>
      </c>
      <c r="D52" s="20" t="s">
        <v>65</v>
      </c>
      <c r="E52" s="79">
        <v>6.2E-2</v>
      </c>
      <c r="F52" s="110">
        <v>136.26100799999989</v>
      </c>
      <c r="G52" s="66">
        <v>0</v>
      </c>
      <c r="H52" s="29">
        <f t="shared" si="0"/>
        <v>0</v>
      </c>
      <c r="I52" s="30">
        <f t="shared" si="1"/>
        <v>0</v>
      </c>
      <c r="J52" s="8"/>
    </row>
    <row r="53" spans="2:10" ht="15.6">
      <c r="B53" s="158"/>
      <c r="C53" s="19" t="s">
        <v>66</v>
      </c>
      <c r="D53" s="20" t="s">
        <v>67</v>
      </c>
      <c r="E53" s="79">
        <v>0.129</v>
      </c>
      <c r="F53" s="111">
        <v>284.71591199999989</v>
      </c>
      <c r="G53" s="66">
        <v>0</v>
      </c>
      <c r="H53" s="29">
        <f t="shared" si="0"/>
        <v>0</v>
      </c>
      <c r="I53" s="30">
        <f t="shared" si="1"/>
        <v>0</v>
      </c>
      <c r="J53" s="8"/>
    </row>
    <row r="54" spans="2:10" ht="15.6" customHeight="1">
      <c r="B54" s="159"/>
      <c r="C54" s="19" t="s">
        <v>68</v>
      </c>
      <c r="D54" s="20" t="s">
        <v>69</v>
      </c>
      <c r="E54" s="79">
        <v>0.13300000000000001</v>
      </c>
      <c r="F54" s="112">
        <v>294.56231999999989</v>
      </c>
      <c r="G54" s="66">
        <v>0</v>
      </c>
      <c r="H54" s="29">
        <f t="shared" si="0"/>
        <v>0</v>
      </c>
      <c r="I54" s="30">
        <f t="shared" si="1"/>
        <v>0</v>
      </c>
      <c r="J54" s="8"/>
    </row>
    <row r="55" spans="2:10" ht="15.6">
      <c r="B55" s="13" t="s">
        <v>7</v>
      </c>
      <c r="C55" s="13" t="s">
        <v>8</v>
      </c>
      <c r="D55" s="41" t="s">
        <v>9</v>
      </c>
      <c r="E55" s="14" t="s">
        <v>0</v>
      </c>
      <c r="F55" s="15" t="s">
        <v>10</v>
      </c>
      <c r="G55" s="15" t="s">
        <v>245</v>
      </c>
      <c r="H55" s="15" t="s">
        <v>246</v>
      </c>
      <c r="I55" s="15" t="s">
        <v>247</v>
      </c>
      <c r="J55" s="8"/>
    </row>
    <row r="56" spans="2:10" ht="15.6">
      <c r="B56" s="128" t="s">
        <v>70</v>
      </c>
      <c r="C56" s="19" t="s">
        <v>71</v>
      </c>
      <c r="D56" s="20" t="s">
        <v>72</v>
      </c>
      <c r="E56" s="21">
        <v>7.1999999999999995E-2</v>
      </c>
      <c r="F56" s="85">
        <v>157.92784799999993</v>
      </c>
      <c r="G56" s="66">
        <v>0</v>
      </c>
      <c r="H56" s="29">
        <f t="shared" si="0"/>
        <v>0</v>
      </c>
      <c r="I56" s="30">
        <f t="shared" si="1"/>
        <v>0</v>
      </c>
      <c r="J56" s="8"/>
    </row>
    <row r="57" spans="2:10" ht="15.6">
      <c r="B57" s="129"/>
      <c r="C57" s="19" t="s">
        <v>73</v>
      </c>
      <c r="D57" s="20" t="s">
        <v>74</v>
      </c>
      <c r="E57" s="21">
        <v>7.1999999999999995E-2</v>
      </c>
      <c r="F57" s="109">
        <v>157.92784799999993</v>
      </c>
      <c r="G57" s="66">
        <v>0</v>
      </c>
      <c r="H57" s="29">
        <f t="shared" si="0"/>
        <v>0</v>
      </c>
      <c r="I57" s="30">
        <f t="shared" si="1"/>
        <v>0</v>
      </c>
      <c r="J57" s="8"/>
    </row>
    <row r="58" spans="2:10" ht="15.6">
      <c r="B58" s="129"/>
      <c r="C58" s="19" t="s">
        <v>75</v>
      </c>
      <c r="D58" s="20" t="s">
        <v>76</v>
      </c>
      <c r="E58" s="21">
        <v>6.9000000000000006E-2</v>
      </c>
      <c r="F58" s="109">
        <v>152.39109599999989</v>
      </c>
      <c r="G58" s="66">
        <v>0</v>
      </c>
      <c r="H58" s="29">
        <f t="shared" si="0"/>
        <v>0</v>
      </c>
      <c r="I58" s="30">
        <f t="shared" si="1"/>
        <v>0</v>
      </c>
      <c r="J58" s="8"/>
    </row>
    <row r="59" spans="2:10" ht="15.6">
      <c r="B59" s="129"/>
      <c r="C59" s="19" t="s">
        <v>77</v>
      </c>
      <c r="D59" s="20" t="s">
        <v>78</v>
      </c>
      <c r="E59" s="21">
        <v>0.12</v>
      </c>
      <c r="F59" s="109">
        <v>265.0230959999999</v>
      </c>
      <c r="G59" s="66">
        <v>0</v>
      </c>
      <c r="H59" s="29">
        <f t="shared" si="0"/>
        <v>0</v>
      </c>
      <c r="I59" s="30">
        <f t="shared" si="1"/>
        <v>0</v>
      </c>
      <c r="J59" s="8"/>
    </row>
    <row r="60" spans="2:10" ht="15.6">
      <c r="B60" s="129"/>
      <c r="C60" s="19" t="s">
        <v>79</v>
      </c>
      <c r="D60" s="20" t="s">
        <v>80</v>
      </c>
      <c r="E60" s="21">
        <v>7.3999999999999996E-2</v>
      </c>
      <c r="F60" s="109">
        <v>162.23750399999989</v>
      </c>
      <c r="G60" s="66">
        <v>0</v>
      </c>
      <c r="H60" s="29">
        <f t="shared" si="0"/>
        <v>0</v>
      </c>
      <c r="I60" s="30">
        <f t="shared" si="1"/>
        <v>0</v>
      </c>
      <c r="J60" s="8"/>
    </row>
    <row r="61" spans="2:10" ht="15.6">
      <c r="B61" s="129"/>
      <c r="C61" s="19" t="s">
        <v>81</v>
      </c>
      <c r="D61" s="20" t="s">
        <v>82</v>
      </c>
      <c r="E61" s="21">
        <v>5.1999999999999998E-2</v>
      </c>
      <c r="F61" s="109">
        <v>113.68718399999993</v>
      </c>
      <c r="G61" s="66">
        <v>0</v>
      </c>
      <c r="H61" s="29">
        <f t="shared" si="0"/>
        <v>0</v>
      </c>
      <c r="I61" s="30">
        <f t="shared" si="1"/>
        <v>0</v>
      </c>
      <c r="J61" s="8"/>
    </row>
    <row r="62" spans="2:10" ht="15.6">
      <c r="B62" s="129"/>
      <c r="C62" s="19" t="s">
        <v>83</v>
      </c>
      <c r="D62" s="20" t="s">
        <v>84</v>
      </c>
      <c r="E62" s="21">
        <v>0.122</v>
      </c>
      <c r="F62" s="109">
        <v>270.39979199999976</v>
      </c>
      <c r="G62" s="66">
        <v>0</v>
      </c>
      <c r="H62" s="29">
        <f t="shared" si="0"/>
        <v>0</v>
      </c>
      <c r="I62" s="30">
        <f t="shared" si="1"/>
        <v>0</v>
      </c>
      <c r="J62" s="8"/>
    </row>
    <row r="63" spans="2:10" ht="15.6">
      <c r="B63" s="129"/>
      <c r="C63" s="19" t="s">
        <v>85</v>
      </c>
      <c r="D63" s="20" t="s">
        <v>86</v>
      </c>
      <c r="E63" s="21">
        <v>0.122</v>
      </c>
      <c r="F63" s="109">
        <v>270.39979199999976</v>
      </c>
      <c r="G63" s="66">
        <v>0</v>
      </c>
      <c r="H63" s="29">
        <f t="shared" si="0"/>
        <v>0</v>
      </c>
      <c r="I63" s="30">
        <f t="shared" si="1"/>
        <v>0</v>
      </c>
      <c r="J63" s="8"/>
    </row>
    <row r="64" spans="2:10" ht="15.6">
      <c r="B64" s="129"/>
      <c r="C64" s="19" t="s">
        <v>87</v>
      </c>
      <c r="D64" s="20" t="s">
        <v>88</v>
      </c>
      <c r="E64" s="21">
        <v>6.2E-2</v>
      </c>
      <c r="F64" s="109">
        <v>137.16799199999988</v>
      </c>
      <c r="G64" s="66">
        <v>0</v>
      </c>
      <c r="H64" s="29">
        <f t="shared" si="0"/>
        <v>0</v>
      </c>
      <c r="I64" s="30">
        <f t="shared" si="1"/>
        <v>0</v>
      </c>
      <c r="J64" s="8"/>
    </row>
    <row r="65" spans="2:10" ht="15.6">
      <c r="B65" s="129"/>
      <c r="C65" s="19" t="s">
        <v>89</v>
      </c>
      <c r="D65" s="20" t="s">
        <v>90</v>
      </c>
      <c r="E65" s="21">
        <v>9.8000000000000004E-2</v>
      </c>
      <c r="F65" s="109">
        <v>215.79105599999988</v>
      </c>
      <c r="G65" s="66">
        <v>0</v>
      </c>
      <c r="H65" s="29">
        <f t="shared" si="0"/>
        <v>0</v>
      </c>
      <c r="I65" s="30">
        <f t="shared" si="1"/>
        <v>0</v>
      </c>
      <c r="J65" s="8"/>
    </row>
    <row r="66" spans="2:10" ht="15.6">
      <c r="B66" s="129"/>
      <c r="C66" s="19" t="s">
        <v>91</v>
      </c>
      <c r="D66" s="20" t="s">
        <v>92</v>
      </c>
      <c r="E66" s="21">
        <v>0.107</v>
      </c>
      <c r="F66" s="109">
        <v>235.31195999999986</v>
      </c>
      <c r="G66" s="66">
        <v>0</v>
      </c>
      <c r="H66" s="29">
        <f t="shared" si="0"/>
        <v>0</v>
      </c>
      <c r="I66" s="30">
        <f t="shared" si="1"/>
        <v>0</v>
      </c>
      <c r="J66" s="8"/>
    </row>
    <row r="67" spans="2:10" ht="15.6">
      <c r="B67" s="129"/>
      <c r="C67" s="19" t="s">
        <v>93</v>
      </c>
      <c r="D67" s="20" t="s">
        <v>94</v>
      </c>
      <c r="E67" s="22">
        <v>0.11799999999999999</v>
      </c>
      <c r="F67" s="109">
        <v>260.51781599999981</v>
      </c>
      <c r="G67" s="66">
        <v>0</v>
      </c>
      <c r="H67" s="29">
        <f t="shared" si="0"/>
        <v>0</v>
      </c>
      <c r="I67" s="30">
        <f t="shared" si="1"/>
        <v>0</v>
      </c>
      <c r="J67" s="8"/>
    </row>
    <row r="68" spans="2:10" ht="15.6">
      <c r="B68" s="129"/>
      <c r="C68" s="19" t="s">
        <v>95</v>
      </c>
      <c r="D68" s="20" t="s">
        <v>96</v>
      </c>
      <c r="E68" s="21">
        <v>0.106</v>
      </c>
      <c r="F68" s="109">
        <v>231.01415999999986</v>
      </c>
      <c r="G68" s="66">
        <v>0</v>
      </c>
      <c r="H68" s="29">
        <f t="shared" si="0"/>
        <v>0</v>
      </c>
      <c r="I68" s="30">
        <f t="shared" si="1"/>
        <v>0</v>
      </c>
      <c r="J68" s="8"/>
    </row>
    <row r="69" spans="2:10" ht="15.6">
      <c r="B69" s="129"/>
      <c r="C69" s="19" t="s">
        <v>97</v>
      </c>
      <c r="D69" s="20" t="s">
        <v>98</v>
      </c>
      <c r="E69" s="21">
        <v>0.13600000000000001</v>
      </c>
      <c r="F69" s="109">
        <v>297.82864799999982</v>
      </c>
      <c r="G69" s="66">
        <v>0</v>
      </c>
      <c r="H69" s="29">
        <f t="shared" si="0"/>
        <v>0</v>
      </c>
      <c r="I69" s="30">
        <f t="shared" si="1"/>
        <v>0</v>
      </c>
      <c r="J69" s="8"/>
    </row>
    <row r="70" spans="2:10" ht="15.6">
      <c r="B70" s="129"/>
      <c r="C70" s="19" t="s">
        <v>99</v>
      </c>
      <c r="D70" s="20" t="s">
        <v>100</v>
      </c>
      <c r="E70" s="21">
        <v>0.19</v>
      </c>
      <c r="F70" s="109">
        <v>392.60551199999975</v>
      </c>
      <c r="G70" s="66">
        <v>0</v>
      </c>
      <c r="H70" s="29">
        <f t="shared" si="0"/>
        <v>0</v>
      </c>
      <c r="I70" s="30">
        <f t="shared" si="1"/>
        <v>0</v>
      </c>
      <c r="J70" s="8"/>
    </row>
    <row r="71" spans="2:10" ht="15.6">
      <c r="B71" s="129"/>
      <c r="C71" s="19" t="s">
        <v>101</v>
      </c>
      <c r="D71" s="20" t="s">
        <v>102</v>
      </c>
      <c r="E71" s="21">
        <v>0.13300000000000001</v>
      </c>
      <c r="F71" s="109">
        <v>292.82541599999985</v>
      </c>
      <c r="G71" s="66">
        <v>0</v>
      </c>
      <c r="H71" s="29">
        <f t="shared" si="0"/>
        <v>0</v>
      </c>
      <c r="I71" s="30">
        <f t="shared" si="1"/>
        <v>0</v>
      </c>
      <c r="J71" s="8"/>
    </row>
    <row r="72" spans="2:10" ht="15.6">
      <c r="B72" s="129"/>
      <c r="C72" s="19" t="s">
        <v>103</v>
      </c>
      <c r="D72" s="20" t="s">
        <v>104</v>
      </c>
      <c r="E72" s="21">
        <v>0.06</v>
      </c>
      <c r="F72" s="109">
        <v>132.30110399999992</v>
      </c>
      <c r="G72" s="66">
        <v>0</v>
      </c>
      <c r="H72" s="29">
        <f t="shared" si="0"/>
        <v>0</v>
      </c>
      <c r="I72" s="30">
        <f t="shared" si="1"/>
        <v>0</v>
      </c>
      <c r="J72" s="8"/>
    </row>
    <row r="73" spans="2:10" ht="15.6">
      <c r="B73" s="129"/>
      <c r="C73" s="19" t="s">
        <v>105</v>
      </c>
      <c r="D73" s="20" t="s">
        <v>106</v>
      </c>
      <c r="E73" s="21">
        <v>9.2999999999999999E-2</v>
      </c>
      <c r="F73" s="109">
        <v>205.01395199999988</v>
      </c>
      <c r="G73" s="66">
        <v>0</v>
      </c>
      <c r="H73" s="29">
        <f t="shared" si="0"/>
        <v>0</v>
      </c>
      <c r="I73" s="30">
        <f t="shared" si="1"/>
        <v>0</v>
      </c>
      <c r="J73" s="8"/>
    </row>
    <row r="74" spans="2:10" ht="15.6">
      <c r="B74" s="129"/>
      <c r="C74" s="19" t="s">
        <v>107</v>
      </c>
      <c r="D74" s="20" t="s">
        <v>242</v>
      </c>
      <c r="E74" s="21">
        <v>0.12</v>
      </c>
      <c r="F74" s="109">
        <v>264.59035199999983</v>
      </c>
      <c r="G74" s="66">
        <v>0</v>
      </c>
      <c r="H74" s="29">
        <f t="shared" si="0"/>
        <v>0</v>
      </c>
      <c r="I74" s="30">
        <f t="shared" si="1"/>
        <v>0</v>
      </c>
      <c r="J74" s="8"/>
    </row>
    <row r="75" spans="2:10" ht="15.6">
      <c r="B75" s="129"/>
      <c r="C75" s="19" t="s">
        <v>108</v>
      </c>
      <c r="D75" s="20" t="s">
        <v>243</v>
      </c>
      <c r="E75" s="21">
        <v>0.127</v>
      </c>
      <c r="F75" s="109">
        <v>280.08614399999988</v>
      </c>
      <c r="G75" s="66">
        <v>0</v>
      </c>
      <c r="H75" s="29">
        <f t="shared" si="0"/>
        <v>0</v>
      </c>
      <c r="I75" s="30">
        <f t="shared" si="1"/>
        <v>0</v>
      </c>
      <c r="J75" s="8"/>
    </row>
    <row r="76" spans="2:10" ht="15.6">
      <c r="B76" s="129"/>
      <c r="C76" s="19" t="s">
        <v>109</v>
      </c>
      <c r="D76" s="20" t="s">
        <v>244</v>
      </c>
      <c r="E76" s="21">
        <v>0.12</v>
      </c>
      <c r="F76" s="109">
        <v>264.5014319999998</v>
      </c>
      <c r="G76" s="66">
        <v>0</v>
      </c>
      <c r="H76" s="29">
        <f t="shared" si="0"/>
        <v>0</v>
      </c>
      <c r="I76" s="30">
        <f t="shared" si="1"/>
        <v>0</v>
      </c>
      <c r="J76" s="8"/>
    </row>
    <row r="77" spans="2:10" ht="15.6">
      <c r="B77" s="129"/>
      <c r="C77" s="23" t="s">
        <v>110</v>
      </c>
      <c r="D77" s="24" t="s">
        <v>111</v>
      </c>
      <c r="E77" s="25">
        <v>0.08</v>
      </c>
      <c r="F77" s="113">
        <v>176.3935679999999</v>
      </c>
      <c r="G77" s="66">
        <v>0</v>
      </c>
      <c r="H77" s="29">
        <f t="shared" si="0"/>
        <v>0</v>
      </c>
      <c r="I77" s="30">
        <f t="shared" si="1"/>
        <v>0</v>
      </c>
      <c r="J77" s="8"/>
    </row>
    <row r="78" spans="2:10" ht="15.6" customHeight="1">
      <c r="B78" s="130"/>
      <c r="C78" s="19" t="s">
        <v>112</v>
      </c>
      <c r="D78" s="20" t="s">
        <v>113</v>
      </c>
      <c r="E78" s="18">
        <v>0.30299999999999999</v>
      </c>
      <c r="F78" s="109">
        <v>668.15673599999946</v>
      </c>
      <c r="G78" s="66">
        <v>0</v>
      </c>
      <c r="H78" s="29">
        <f t="shared" si="0"/>
        <v>0</v>
      </c>
      <c r="I78" s="30">
        <f t="shared" si="1"/>
        <v>0</v>
      </c>
      <c r="J78" s="8"/>
    </row>
    <row r="79" spans="2:10" ht="15.6">
      <c r="B79" s="13" t="s">
        <v>7</v>
      </c>
      <c r="C79" s="13" t="s">
        <v>8</v>
      </c>
      <c r="D79" s="41" t="s">
        <v>9</v>
      </c>
      <c r="E79" s="14" t="s">
        <v>0</v>
      </c>
      <c r="F79" s="15" t="s">
        <v>10</v>
      </c>
      <c r="G79" s="15" t="s">
        <v>245</v>
      </c>
      <c r="H79" s="15" t="s">
        <v>246</v>
      </c>
      <c r="I79" s="15" t="s">
        <v>247</v>
      </c>
      <c r="J79" s="8"/>
    </row>
    <row r="80" spans="2:10" ht="15.6">
      <c r="B80" s="128" t="s">
        <v>114</v>
      </c>
      <c r="C80" s="19" t="s">
        <v>115</v>
      </c>
      <c r="D80" s="20" t="s">
        <v>116</v>
      </c>
      <c r="E80" s="78">
        <v>0.122</v>
      </c>
      <c r="F80" s="85">
        <v>270.39979199999976</v>
      </c>
      <c r="G80" s="66">
        <v>0</v>
      </c>
      <c r="H80" s="29">
        <f t="shared" si="0"/>
        <v>0</v>
      </c>
      <c r="I80" s="30">
        <f t="shared" si="1"/>
        <v>0</v>
      </c>
      <c r="J80" s="8"/>
    </row>
    <row r="81" spans="2:10" ht="15.6">
      <c r="B81" s="129"/>
      <c r="C81" s="19" t="s">
        <v>489</v>
      </c>
      <c r="D81" s="20" t="s">
        <v>490</v>
      </c>
      <c r="E81" s="78">
        <v>1.4999999999999999E-2</v>
      </c>
      <c r="F81" s="109">
        <v>33.840000000000003</v>
      </c>
      <c r="G81" s="66">
        <v>0</v>
      </c>
      <c r="H81" s="29">
        <f t="shared" ref="H81:H88" si="2">SUM(E81*G81)</f>
        <v>0</v>
      </c>
      <c r="I81" s="30">
        <f t="shared" ref="I81:I88" si="3">SUM(F81*G81)</f>
        <v>0</v>
      </c>
      <c r="J81" s="8"/>
    </row>
    <row r="82" spans="2:10" ht="15.6">
      <c r="B82" s="129"/>
      <c r="C82" s="19" t="s">
        <v>117</v>
      </c>
      <c r="D82" s="20" t="s">
        <v>118</v>
      </c>
      <c r="E82" s="78">
        <v>0.16700000000000001</v>
      </c>
      <c r="F82" s="109">
        <v>368.01023999999973</v>
      </c>
      <c r="G82" s="66">
        <v>0</v>
      </c>
      <c r="H82" s="29">
        <f t="shared" si="2"/>
        <v>0</v>
      </c>
      <c r="I82" s="30">
        <f t="shared" si="3"/>
        <v>0</v>
      </c>
      <c r="J82" s="8"/>
    </row>
    <row r="83" spans="2:10" ht="15.6">
      <c r="B83" s="129"/>
      <c r="C83" s="26">
        <v>463</v>
      </c>
      <c r="D83" s="27" t="s">
        <v>119</v>
      </c>
      <c r="E83" s="26">
        <v>0.114</v>
      </c>
      <c r="F83" s="85">
        <v>251.32941599999981</v>
      </c>
      <c r="G83" s="66">
        <v>0</v>
      </c>
      <c r="H83" s="29">
        <f t="shared" si="2"/>
        <v>0</v>
      </c>
      <c r="I83" s="30">
        <f t="shared" si="3"/>
        <v>0</v>
      </c>
      <c r="J83" s="8"/>
    </row>
    <row r="84" spans="2:10" ht="15.6">
      <c r="B84" s="129"/>
      <c r="C84" s="26">
        <v>464</v>
      </c>
      <c r="D84" s="27" t="s">
        <v>120</v>
      </c>
      <c r="E84" s="26">
        <v>0.115</v>
      </c>
      <c r="F84" s="85">
        <v>253.42792799999981</v>
      </c>
      <c r="G84" s="66">
        <v>0</v>
      </c>
      <c r="H84" s="29">
        <f t="shared" si="2"/>
        <v>0</v>
      </c>
      <c r="I84" s="30">
        <f t="shared" si="3"/>
        <v>0</v>
      </c>
      <c r="J84" s="8"/>
    </row>
    <row r="85" spans="2:10" ht="15.6">
      <c r="B85" s="129"/>
      <c r="C85" s="26">
        <v>465</v>
      </c>
      <c r="D85" s="27" t="s">
        <v>494</v>
      </c>
      <c r="E85" s="28">
        <v>0.2</v>
      </c>
      <c r="F85" s="85">
        <v>441</v>
      </c>
      <c r="G85" s="66">
        <v>0</v>
      </c>
      <c r="H85" s="29">
        <f t="shared" si="2"/>
        <v>0</v>
      </c>
      <c r="I85" s="30">
        <f t="shared" si="3"/>
        <v>0</v>
      </c>
      <c r="J85" s="8"/>
    </row>
    <row r="86" spans="2:10" ht="15.6">
      <c r="B86" s="129"/>
      <c r="C86" s="26">
        <v>466</v>
      </c>
      <c r="D86" s="27" t="s">
        <v>495</v>
      </c>
      <c r="E86" s="28">
        <v>0.2</v>
      </c>
      <c r="F86" s="85">
        <v>441</v>
      </c>
      <c r="G86" s="66">
        <v>0</v>
      </c>
      <c r="H86" s="29">
        <f t="shared" si="2"/>
        <v>0</v>
      </c>
      <c r="I86" s="30">
        <f t="shared" si="3"/>
        <v>0</v>
      </c>
      <c r="J86" s="8"/>
    </row>
    <row r="87" spans="2:10" ht="15.6">
      <c r="B87" s="129"/>
      <c r="C87" s="9">
        <v>470</v>
      </c>
      <c r="D87" s="10" t="s">
        <v>121</v>
      </c>
      <c r="E87" s="9">
        <v>0.122</v>
      </c>
      <c r="F87" s="85">
        <v>268.92371999999978</v>
      </c>
      <c r="G87" s="66">
        <v>0</v>
      </c>
      <c r="H87" s="29">
        <f t="shared" si="2"/>
        <v>0</v>
      </c>
      <c r="I87" s="30">
        <f t="shared" si="3"/>
        <v>0</v>
      </c>
      <c r="J87" s="8"/>
    </row>
    <row r="88" spans="2:10" ht="15.6">
      <c r="B88" s="129"/>
      <c r="C88" s="9">
        <v>471</v>
      </c>
      <c r="D88" s="10" t="s">
        <v>122</v>
      </c>
      <c r="E88" s="9">
        <v>0.122</v>
      </c>
      <c r="F88" s="85">
        <v>268.92371999999978</v>
      </c>
      <c r="G88" s="66">
        <v>0</v>
      </c>
      <c r="H88" s="29">
        <f t="shared" si="2"/>
        <v>0</v>
      </c>
      <c r="I88" s="30">
        <f t="shared" si="3"/>
        <v>0</v>
      </c>
      <c r="J88" s="8"/>
    </row>
    <row r="89" spans="2:10" ht="15.6">
      <c r="B89" s="129"/>
      <c r="C89" s="9">
        <v>518</v>
      </c>
      <c r="D89" s="27" t="s">
        <v>493</v>
      </c>
      <c r="E89" s="98">
        <v>0.02</v>
      </c>
      <c r="F89" s="85">
        <v>44.104319999999973</v>
      </c>
      <c r="G89" s="66">
        <v>0</v>
      </c>
      <c r="H89" s="29">
        <f t="shared" si="0"/>
        <v>0</v>
      </c>
      <c r="I89" s="30">
        <f t="shared" si="1"/>
        <v>0</v>
      </c>
      <c r="J89" s="8"/>
    </row>
    <row r="90" spans="2:10" ht="15.6">
      <c r="B90" s="129"/>
      <c r="C90" s="9">
        <v>519</v>
      </c>
      <c r="D90" s="27" t="s">
        <v>492</v>
      </c>
      <c r="E90" s="98">
        <v>0.02</v>
      </c>
      <c r="F90" s="85">
        <v>44.104319999999973</v>
      </c>
      <c r="G90" s="66">
        <v>0</v>
      </c>
      <c r="H90" s="29">
        <f t="shared" ref="H90:H91" si="4">SUM(E90*G90)</f>
        <v>0</v>
      </c>
      <c r="I90" s="30">
        <f t="shared" ref="I90:I91" si="5">SUM(F90*G90)</f>
        <v>0</v>
      </c>
      <c r="J90" s="8"/>
    </row>
    <row r="91" spans="2:10" ht="15.6" customHeight="1">
      <c r="B91" s="130"/>
      <c r="C91" s="9">
        <v>520</v>
      </c>
      <c r="D91" s="20" t="s">
        <v>491</v>
      </c>
      <c r="E91" s="9">
        <v>2.1000000000000001E-2</v>
      </c>
      <c r="F91" s="85">
        <v>46.202831999999965</v>
      </c>
      <c r="G91" s="66">
        <v>0</v>
      </c>
      <c r="H91" s="29">
        <f t="shared" si="4"/>
        <v>0</v>
      </c>
      <c r="I91" s="30">
        <f t="shared" si="5"/>
        <v>0</v>
      </c>
      <c r="J91" s="8"/>
    </row>
    <row r="92" spans="2:10" ht="15.6">
      <c r="B92" s="13" t="s">
        <v>7</v>
      </c>
      <c r="C92" s="13" t="s">
        <v>8</v>
      </c>
      <c r="D92" s="41" t="s">
        <v>9</v>
      </c>
      <c r="E92" s="14" t="s">
        <v>0</v>
      </c>
      <c r="F92" s="15" t="s">
        <v>10</v>
      </c>
      <c r="G92" s="15" t="s">
        <v>245</v>
      </c>
      <c r="H92" s="15" t="s">
        <v>246</v>
      </c>
      <c r="I92" s="15" t="s">
        <v>247</v>
      </c>
      <c r="J92" s="8"/>
    </row>
    <row r="93" spans="2:10" ht="15.6">
      <c r="B93" s="128" t="s">
        <v>123</v>
      </c>
      <c r="C93" s="19" t="s">
        <v>124</v>
      </c>
      <c r="D93" s="20" t="s">
        <v>125</v>
      </c>
      <c r="E93" s="21">
        <v>7.9000000000000001E-2</v>
      </c>
      <c r="F93" s="85">
        <v>174.96491999999986</v>
      </c>
      <c r="G93" s="66">
        <v>0</v>
      </c>
      <c r="H93" s="29">
        <f t="shared" ref="H93:H165" si="6">SUM(E93*G93)</f>
        <v>0</v>
      </c>
      <c r="I93" s="30">
        <f t="shared" ref="I93:I163" si="7">SUM(F93*G93)</f>
        <v>0</v>
      </c>
      <c r="J93" s="8"/>
    </row>
    <row r="94" spans="2:10" ht="15.6">
      <c r="B94" s="129"/>
      <c r="C94" s="19" t="s">
        <v>126</v>
      </c>
      <c r="D94" s="20" t="s">
        <v>127</v>
      </c>
      <c r="E94" s="21">
        <v>0.08</v>
      </c>
      <c r="F94" s="109">
        <v>176.5536239999999</v>
      </c>
      <c r="G94" s="66">
        <v>0</v>
      </c>
      <c r="H94" s="29">
        <f t="shared" si="6"/>
        <v>0</v>
      </c>
      <c r="I94" s="30">
        <f t="shared" si="7"/>
        <v>0</v>
      </c>
      <c r="J94" s="8"/>
    </row>
    <row r="95" spans="2:10" ht="15.6">
      <c r="B95" s="129"/>
      <c r="C95" s="19" t="s">
        <v>128</v>
      </c>
      <c r="D95" s="20" t="s">
        <v>129</v>
      </c>
      <c r="E95" s="21">
        <v>0.32900000000000001</v>
      </c>
      <c r="F95" s="109">
        <v>729.71901599999944</v>
      </c>
      <c r="G95" s="66">
        <v>0</v>
      </c>
      <c r="H95" s="29">
        <f t="shared" si="6"/>
        <v>0</v>
      </c>
      <c r="I95" s="30">
        <f t="shared" si="7"/>
        <v>0</v>
      </c>
      <c r="J95" s="8"/>
    </row>
    <row r="96" spans="2:10" ht="15.6">
      <c r="B96" s="129"/>
      <c r="C96" s="19" t="s">
        <v>130</v>
      </c>
      <c r="D96" s="20" t="s">
        <v>131</v>
      </c>
      <c r="E96" s="21">
        <v>0.109</v>
      </c>
      <c r="F96" s="109">
        <v>241.48300799999984</v>
      </c>
      <c r="G96" s="66">
        <v>0</v>
      </c>
      <c r="H96" s="29">
        <f t="shared" si="6"/>
        <v>0</v>
      </c>
      <c r="I96" s="30">
        <f t="shared" si="7"/>
        <v>0</v>
      </c>
      <c r="J96" s="8"/>
    </row>
    <row r="97" spans="2:10" ht="15.6">
      <c r="B97" s="129"/>
      <c r="C97" s="19" t="s">
        <v>132</v>
      </c>
      <c r="D97" s="20" t="s">
        <v>133</v>
      </c>
      <c r="E97" s="21">
        <v>0.14599999999999999</v>
      </c>
      <c r="F97" s="85">
        <v>322.36463999999972</v>
      </c>
      <c r="G97" s="66">
        <v>0</v>
      </c>
      <c r="H97" s="29">
        <f t="shared" si="6"/>
        <v>0</v>
      </c>
      <c r="I97" s="30">
        <f t="shared" si="7"/>
        <v>0</v>
      </c>
      <c r="J97" s="8"/>
    </row>
    <row r="98" spans="2:10" ht="15.6">
      <c r="B98" s="129"/>
      <c r="C98" s="19" t="s">
        <v>134</v>
      </c>
      <c r="D98" s="20" t="s">
        <v>135</v>
      </c>
      <c r="E98" s="21">
        <v>7.4999999999999997E-2</v>
      </c>
      <c r="F98" s="109">
        <v>165.1185119999999</v>
      </c>
      <c r="G98" s="66">
        <v>0</v>
      </c>
      <c r="H98" s="29">
        <f t="shared" si="6"/>
        <v>0</v>
      </c>
      <c r="I98" s="30">
        <f t="shared" si="7"/>
        <v>0</v>
      </c>
      <c r="J98" s="8"/>
    </row>
    <row r="99" spans="2:10" ht="15.6">
      <c r="B99" s="129"/>
      <c r="C99" s="19" t="s">
        <v>136</v>
      </c>
      <c r="D99" s="20" t="s">
        <v>137</v>
      </c>
      <c r="E99" s="21">
        <v>0.06</v>
      </c>
      <c r="F99" s="109">
        <v>132.6982799999999</v>
      </c>
      <c r="G99" s="66">
        <v>0</v>
      </c>
      <c r="H99" s="29">
        <f t="shared" si="6"/>
        <v>0</v>
      </c>
      <c r="I99" s="30">
        <f t="shared" si="7"/>
        <v>0</v>
      </c>
      <c r="J99" s="8"/>
    </row>
    <row r="100" spans="2:10" ht="15.6">
      <c r="B100" s="129"/>
      <c r="C100" s="19" t="s">
        <v>138</v>
      </c>
      <c r="D100" s="20" t="s">
        <v>139</v>
      </c>
      <c r="E100" s="21">
        <v>0.06</v>
      </c>
      <c r="F100" s="109">
        <v>132.6982799999999</v>
      </c>
      <c r="G100" s="66">
        <v>0</v>
      </c>
      <c r="H100" s="29">
        <f t="shared" si="6"/>
        <v>0</v>
      </c>
      <c r="I100" s="30">
        <f t="shared" si="7"/>
        <v>0</v>
      </c>
      <c r="J100" s="8"/>
    </row>
    <row r="101" spans="2:10" ht="15.6">
      <c r="B101" s="129"/>
      <c r="C101" s="19" t="s">
        <v>140</v>
      </c>
      <c r="D101" s="20" t="s">
        <v>141</v>
      </c>
      <c r="E101" s="21">
        <v>0.06</v>
      </c>
      <c r="F101" s="109">
        <v>132.6982799999999</v>
      </c>
      <c r="G101" s="66">
        <v>0</v>
      </c>
      <c r="H101" s="29">
        <f t="shared" si="6"/>
        <v>0</v>
      </c>
      <c r="I101" s="30">
        <f t="shared" si="7"/>
        <v>0</v>
      </c>
      <c r="J101" s="8"/>
    </row>
    <row r="102" spans="2:10" ht="15.6">
      <c r="B102" s="129"/>
      <c r="C102" s="19" t="s">
        <v>142</v>
      </c>
      <c r="D102" s="20" t="s">
        <v>143</v>
      </c>
      <c r="E102" s="21">
        <v>0.06</v>
      </c>
      <c r="F102" s="109">
        <v>132.6982799999999</v>
      </c>
      <c r="G102" s="66">
        <v>0</v>
      </c>
      <c r="H102" s="29">
        <f t="shared" si="6"/>
        <v>0</v>
      </c>
      <c r="I102" s="30">
        <f t="shared" si="7"/>
        <v>0</v>
      </c>
      <c r="J102" s="8"/>
    </row>
    <row r="103" spans="2:10" ht="15.6">
      <c r="B103" s="129"/>
      <c r="C103" s="19" t="s">
        <v>144</v>
      </c>
      <c r="D103" s="20" t="s">
        <v>145</v>
      </c>
      <c r="E103" s="21">
        <v>0.129</v>
      </c>
      <c r="F103" s="109">
        <v>284.56771199999974</v>
      </c>
      <c r="G103" s="66">
        <v>0</v>
      </c>
      <c r="H103" s="29">
        <f t="shared" si="6"/>
        <v>0</v>
      </c>
      <c r="I103" s="30">
        <f t="shared" si="7"/>
        <v>0</v>
      </c>
      <c r="J103" s="8"/>
    </row>
    <row r="104" spans="2:10" ht="15.6">
      <c r="B104" s="129"/>
      <c r="C104" s="19" t="s">
        <v>146</v>
      </c>
      <c r="D104" s="20" t="s">
        <v>147</v>
      </c>
      <c r="E104" s="21">
        <v>0.13300000000000001</v>
      </c>
      <c r="F104" s="109">
        <v>294.56231999999989</v>
      </c>
      <c r="G104" s="66">
        <v>0</v>
      </c>
      <c r="H104" s="29">
        <f t="shared" si="6"/>
        <v>0</v>
      </c>
      <c r="I104" s="30">
        <f t="shared" si="7"/>
        <v>0</v>
      </c>
      <c r="J104" s="8"/>
    </row>
    <row r="105" spans="2:10" ht="15.6">
      <c r="B105" s="129"/>
      <c r="C105" s="19" t="s">
        <v>148</v>
      </c>
      <c r="D105" s="20" t="s">
        <v>149</v>
      </c>
      <c r="E105" s="22">
        <v>0.06</v>
      </c>
      <c r="F105" s="109">
        <v>132.6982799999999</v>
      </c>
      <c r="G105" s="66">
        <v>0</v>
      </c>
      <c r="H105" s="29">
        <f t="shared" si="6"/>
        <v>0</v>
      </c>
      <c r="I105" s="30">
        <f t="shared" si="7"/>
        <v>0</v>
      </c>
      <c r="J105" s="8"/>
    </row>
    <row r="106" spans="2:10" ht="15.6">
      <c r="B106" s="129"/>
      <c r="C106" s="19" t="s">
        <v>150</v>
      </c>
      <c r="D106" s="20" t="s">
        <v>151</v>
      </c>
      <c r="E106" s="21">
        <v>9.8000000000000004E-2</v>
      </c>
      <c r="F106" s="109">
        <v>215.93925599999986</v>
      </c>
      <c r="G106" s="66">
        <v>0</v>
      </c>
      <c r="H106" s="29">
        <f t="shared" si="6"/>
        <v>0</v>
      </c>
      <c r="I106" s="30">
        <f t="shared" si="7"/>
        <v>0</v>
      </c>
      <c r="J106" s="8"/>
    </row>
    <row r="107" spans="2:10" ht="15.6">
      <c r="B107" s="129"/>
      <c r="C107" s="19" t="s">
        <v>152</v>
      </c>
      <c r="D107" s="20" t="s">
        <v>153</v>
      </c>
      <c r="E107" s="21">
        <v>0.09</v>
      </c>
      <c r="F107" s="109">
        <v>196.09823999999983</v>
      </c>
      <c r="G107" s="66">
        <v>0</v>
      </c>
      <c r="H107" s="29">
        <f t="shared" si="6"/>
        <v>0</v>
      </c>
      <c r="I107" s="30">
        <f t="shared" si="7"/>
        <v>0</v>
      </c>
      <c r="J107" s="8"/>
    </row>
    <row r="108" spans="2:10" ht="15.6">
      <c r="B108" s="129"/>
      <c r="C108" s="19" t="s">
        <v>154</v>
      </c>
      <c r="D108" s="20" t="s">
        <v>155</v>
      </c>
      <c r="E108" s="21">
        <v>0.08</v>
      </c>
      <c r="F108" s="109">
        <v>174.44325599999988</v>
      </c>
      <c r="G108" s="66">
        <v>0</v>
      </c>
      <c r="H108" s="29">
        <f t="shared" si="6"/>
        <v>0</v>
      </c>
      <c r="I108" s="30">
        <f t="shared" si="7"/>
        <v>0</v>
      </c>
      <c r="J108" s="8"/>
    </row>
    <row r="109" spans="2:10" ht="15.6">
      <c r="B109" s="129"/>
      <c r="C109" s="19" t="s">
        <v>156</v>
      </c>
      <c r="D109" s="20" t="s">
        <v>157</v>
      </c>
      <c r="E109" s="21">
        <v>6.4000000000000001E-2</v>
      </c>
      <c r="F109" s="109">
        <v>140.1971999999999</v>
      </c>
      <c r="G109" s="66">
        <v>0</v>
      </c>
      <c r="H109" s="29">
        <f t="shared" si="6"/>
        <v>0</v>
      </c>
      <c r="I109" s="30">
        <f t="shared" si="7"/>
        <v>0</v>
      </c>
      <c r="J109" s="8"/>
    </row>
    <row r="110" spans="2:10" ht="15.6">
      <c r="B110" s="129"/>
      <c r="C110" s="19" t="s">
        <v>158</v>
      </c>
      <c r="D110" s="20" t="s">
        <v>159</v>
      </c>
      <c r="E110" s="21">
        <v>0.30299999999999999</v>
      </c>
      <c r="F110" s="109">
        <v>668.05003199999953</v>
      </c>
      <c r="G110" s="66">
        <v>0</v>
      </c>
      <c r="H110" s="29">
        <f t="shared" si="6"/>
        <v>0</v>
      </c>
      <c r="I110" s="30">
        <f t="shared" si="7"/>
        <v>0</v>
      </c>
      <c r="J110" s="8"/>
    </row>
    <row r="111" spans="2:10" ht="15.6">
      <c r="B111" s="129"/>
      <c r="C111" s="19" t="s">
        <v>160</v>
      </c>
      <c r="D111" s="20" t="s">
        <v>161</v>
      </c>
      <c r="E111" s="21">
        <v>0.11</v>
      </c>
      <c r="F111" s="109">
        <v>242.55004799999986</v>
      </c>
      <c r="G111" s="66">
        <v>0</v>
      </c>
      <c r="H111" s="29">
        <f t="shared" si="6"/>
        <v>0</v>
      </c>
      <c r="I111" s="30">
        <f t="shared" si="7"/>
        <v>0</v>
      </c>
      <c r="J111" s="8"/>
    </row>
    <row r="112" spans="2:10" ht="15.6">
      <c r="B112" s="129"/>
      <c r="C112" s="19" t="s">
        <v>162</v>
      </c>
      <c r="D112" s="20" t="s">
        <v>163</v>
      </c>
      <c r="E112" s="21">
        <v>9.0999999999999998E-2</v>
      </c>
      <c r="F112" s="109">
        <v>200.54423999999989</v>
      </c>
      <c r="G112" s="66">
        <v>0</v>
      </c>
      <c r="H112" s="29">
        <f t="shared" si="6"/>
        <v>0</v>
      </c>
      <c r="I112" s="30">
        <f t="shared" si="7"/>
        <v>0</v>
      </c>
      <c r="J112" s="8"/>
    </row>
    <row r="113" spans="2:10" ht="15.6">
      <c r="B113" s="129"/>
      <c r="C113" s="19" t="s">
        <v>164</v>
      </c>
      <c r="D113" s="20" t="s">
        <v>165</v>
      </c>
      <c r="E113" s="21">
        <v>0.10299999999999999</v>
      </c>
      <c r="F113" s="109">
        <v>227.05425599999981</v>
      </c>
      <c r="G113" s="66">
        <v>0</v>
      </c>
      <c r="H113" s="29">
        <f t="shared" si="6"/>
        <v>0</v>
      </c>
      <c r="I113" s="30">
        <f t="shared" si="7"/>
        <v>0</v>
      </c>
      <c r="J113" s="8"/>
    </row>
    <row r="114" spans="2:10" ht="15.6">
      <c r="B114" s="129"/>
      <c r="C114" s="19" t="s">
        <v>166</v>
      </c>
      <c r="D114" s="20" t="s">
        <v>167</v>
      </c>
      <c r="E114" s="21">
        <v>8.4000000000000005E-2</v>
      </c>
      <c r="F114" s="109">
        <v>185.22035999999991</v>
      </c>
      <c r="G114" s="66">
        <v>0</v>
      </c>
      <c r="H114" s="29">
        <f t="shared" si="6"/>
        <v>0</v>
      </c>
      <c r="I114" s="30">
        <f t="shared" si="7"/>
        <v>0</v>
      </c>
      <c r="J114" s="8"/>
    </row>
    <row r="115" spans="2:10" ht="15.6">
      <c r="B115" s="129"/>
      <c r="C115" s="19" t="s">
        <v>168</v>
      </c>
      <c r="D115" s="20" t="s">
        <v>169</v>
      </c>
      <c r="E115" s="21">
        <v>0.45500000000000002</v>
      </c>
      <c r="F115" s="109">
        <v>1003.1183759999996</v>
      </c>
      <c r="G115" s="66">
        <v>0</v>
      </c>
      <c r="H115" s="29">
        <f t="shared" si="6"/>
        <v>0</v>
      </c>
      <c r="I115" s="30">
        <f t="shared" si="7"/>
        <v>0</v>
      </c>
      <c r="J115" s="8"/>
    </row>
    <row r="116" spans="2:10" ht="15.6">
      <c r="B116" s="129"/>
      <c r="C116" s="19" t="s">
        <v>170</v>
      </c>
      <c r="D116" s="20" t="s">
        <v>171</v>
      </c>
      <c r="E116" s="21">
        <v>5.8999999999999997E-2</v>
      </c>
      <c r="F116" s="109">
        <v>130.06624799999992</v>
      </c>
      <c r="G116" s="66">
        <v>0</v>
      </c>
      <c r="H116" s="29">
        <f t="shared" si="6"/>
        <v>0</v>
      </c>
      <c r="I116" s="30">
        <f t="shared" si="7"/>
        <v>0</v>
      </c>
      <c r="J116" s="8"/>
    </row>
    <row r="117" spans="2:10" ht="15.6">
      <c r="B117" s="129"/>
      <c r="C117" s="19" t="s">
        <v>172</v>
      </c>
      <c r="D117" s="20" t="s">
        <v>173</v>
      </c>
      <c r="E117" s="21">
        <v>5.8999999999999997E-2</v>
      </c>
      <c r="F117" s="109">
        <v>130.06624799999992</v>
      </c>
      <c r="G117" s="66">
        <v>0</v>
      </c>
      <c r="H117" s="29">
        <f t="shared" si="6"/>
        <v>0</v>
      </c>
      <c r="I117" s="30">
        <f t="shared" si="7"/>
        <v>0</v>
      </c>
      <c r="J117" s="8"/>
    </row>
    <row r="118" spans="2:10" ht="15.6">
      <c r="B118" s="129"/>
      <c r="C118" s="19" t="s">
        <v>174</v>
      </c>
      <c r="D118" s="20" t="s">
        <v>175</v>
      </c>
      <c r="E118" s="21">
        <v>9.1999999999999998E-2</v>
      </c>
      <c r="F118" s="109">
        <v>202.79095199999983</v>
      </c>
      <c r="G118" s="66">
        <v>0</v>
      </c>
      <c r="H118" s="29">
        <f t="shared" si="6"/>
        <v>0</v>
      </c>
      <c r="I118" s="30">
        <f t="shared" si="7"/>
        <v>0</v>
      </c>
      <c r="J118" s="8"/>
    </row>
    <row r="119" spans="2:10" ht="15.6">
      <c r="B119" s="129"/>
      <c r="C119" s="19" t="s">
        <v>176</v>
      </c>
      <c r="D119" s="20" t="s">
        <v>177</v>
      </c>
      <c r="E119" s="21">
        <v>8.4000000000000005E-2</v>
      </c>
      <c r="F119" s="109">
        <v>185.04844799999987</v>
      </c>
      <c r="G119" s="66">
        <v>0</v>
      </c>
      <c r="H119" s="29">
        <f t="shared" si="6"/>
        <v>0</v>
      </c>
      <c r="I119" s="30">
        <f t="shared" si="7"/>
        <v>0</v>
      </c>
      <c r="J119" s="8"/>
    </row>
    <row r="120" spans="2:10" ht="15.6">
      <c r="B120" s="129"/>
      <c r="C120" s="19" t="s">
        <v>178</v>
      </c>
      <c r="D120" s="20" t="s">
        <v>179</v>
      </c>
      <c r="E120" s="21">
        <v>0.129</v>
      </c>
      <c r="F120" s="109">
        <v>284.41951199999983</v>
      </c>
      <c r="G120" s="66">
        <v>0</v>
      </c>
      <c r="H120" s="29">
        <f t="shared" si="6"/>
        <v>0</v>
      </c>
      <c r="I120" s="30">
        <f t="shared" si="7"/>
        <v>0</v>
      </c>
      <c r="J120" s="8"/>
    </row>
    <row r="121" spans="2:10" ht="15.6" customHeight="1">
      <c r="B121" s="130"/>
      <c r="C121" s="19" t="s">
        <v>180</v>
      </c>
      <c r="D121" s="20" t="s">
        <v>181</v>
      </c>
      <c r="E121" s="21">
        <v>5.8999999999999997E-2</v>
      </c>
      <c r="F121" s="109">
        <v>130.06624799999992</v>
      </c>
      <c r="G121" s="66">
        <v>0</v>
      </c>
      <c r="H121" s="29">
        <f t="shared" si="6"/>
        <v>0</v>
      </c>
      <c r="I121" s="30">
        <f t="shared" si="7"/>
        <v>0</v>
      </c>
      <c r="J121" s="8"/>
    </row>
    <row r="122" spans="2:10" ht="15.6">
      <c r="B122" s="13" t="s">
        <v>7</v>
      </c>
      <c r="C122" s="13" t="s">
        <v>8</v>
      </c>
      <c r="D122" s="41" t="s">
        <v>9</v>
      </c>
      <c r="E122" s="14" t="s">
        <v>0</v>
      </c>
      <c r="F122" s="15" t="s">
        <v>10</v>
      </c>
      <c r="G122" s="15" t="s">
        <v>245</v>
      </c>
      <c r="H122" s="15" t="s">
        <v>246</v>
      </c>
      <c r="I122" s="15" t="s">
        <v>247</v>
      </c>
      <c r="J122" s="8"/>
    </row>
    <row r="123" spans="2:10" ht="15.6">
      <c r="B123" s="128" t="s">
        <v>182</v>
      </c>
      <c r="C123" s="19" t="s">
        <v>134</v>
      </c>
      <c r="D123" s="20" t="s">
        <v>135</v>
      </c>
      <c r="E123" s="21">
        <v>7.4999999999999997E-2</v>
      </c>
      <c r="F123" s="85">
        <v>165.1185119999999</v>
      </c>
      <c r="G123" s="66">
        <v>0</v>
      </c>
      <c r="H123" s="29">
        <f t="shared" si="6"/>
        <v>0</v>
      </c>
      <c r="I123" s="30">
        <f t="shared" si="7"/>
        <v>0</v>
      </c>
      <c r="J123" s="8"/>
    </row>
    <row r="124" spans="2:10" ht="15.6">
      <c r="B124" s="129"/>
      <c r="C124" s="19" t="s">
        <v>183</v>
      </c>
      <c r="D124" s="20" t="s">
        <v>184</v>
      </c>
      <c r="E124" s="21">
        <v>1.4E-2</v>
      </c>
      <c r="F124" s="109">
        <v>30.979727999999977</v>
      </c>
      <c r="G124" s="66">
        <v>0</v>
      </c>
      <c r="H124" s="29">
        <f t="shared" si="6"/>
        <v>0</v>
      </c>
      <c r="I124" s="30">
        <f t="shared" si="7"/>
        <v>0</v>
      </c>
      <c r="J124" s="8"/>
    </row>
    <row r="125" spans="2:10" ht="15.6">
      <c r="B125" s="129"/>
      <c r="C125" s="19" t="s">
        <v>185</v>
      </c>
      <c r="D125" s="20" t="s">
        <v>186</v>
      </c>
      <c r="E125" s="22">
        <v>3.1E-2</v>
      </c>
      <c r="F125" s="109">
        <v>68.391335999999953</v>
      </c>
      <c r="G125" s="66">
        <v>0</v>
      </c>
      <c r="H125" s="29">
        <f t="shared" si="6"/>
        <v>0</v>
      </c>
      <c r="I125" s="30">
        <f t="shared" si="7"/>
        <v>0</v>
      </c>
      <c r="J125" s="8"/>
    </row>
    <row r="126" spans="2:10" ht="15.6">
      <c r="B126" s="129"/>
      <c r="C126" s="19" t="s">
        <v>187</v>
      </c>
      <c r="D126" s="20" t="s">
        <v>188</v>
      </c>
      <c r="E126" s="21">
        <v>0.08</v>
      </c>
      <c r="F126" s="109">
        <v>176.5536239999999</v>
      </c>
      <c r="G126" s="66">
        <v>0</v>
      </c>
      <c r="H126" s="29">
        <f t="shared" si="6"/>
        <v>0</v>
      </c>
      <c r="I126" s="30">
        <f t="shared" si="7"/>
        <v>0</v>
      </c>
      <c r="J126" s="8"/>
    </row>
    <row r="127" spans="2:10" ht="15.6">
      <c r="B127" s="129"/>
      <c r="C127" s="19" t="s">
        <v>496</v>
      </c>
      <c r="D127" s="20" t="s">
        <v>497</v>
      </c>
      <c r="E127" s="21">
        <v>5.1999999999999998E-2</v>
      </c>
      <c r="F127" s="109">
        <v>113.00546399999993</v>
      </c>
      <c r="G127" s="66">
        <v>0</v>
      </c>
      <c r="H127" s="29">
        <f t="shared" ref="H127:H129" si="8">SUM(E127*G127)</f>
        <v>0</v>
      </c>
      <c r="I127" s="30">
        <f t="shared" ref="I127:I129" si="9">SUM(F127*G127)</f>
        <v>0</v>
      </c>
      <c r="J127" s="8"/>
    </row>
    <row r="128" spans="2:10" ht="15.6">
      <c r="B128" s="129"/>
      <c r="C128" s="19" t="s">
        <v>189</v>
      </c>
      <c r="D128" s="20" t="s">
        <v>190</v>
      </c>
      <c r="E128" s="22">
        <v>2.9000000000000001E-2</v>
      </c>
      <c r="F128" s="109">
        <v>63.921623999999966</v>
      </c>
      <c r="G128" s="66">
        <v>0</v>
      </c>
      <c r="H128" s="29">
        <f t="shared" si="8"/>
        <v>0</v>
      </c>
      <c r="I128" s="30">
        <f t="shared" si="9"/>
        <v>0</v>
      </c>
      <c r="J128" s="8"/>
    </row>
    <row r="129" spans="2:10" ht="15.6">
      <c r="B129" s="129"/>
      <c r="C129" s="19" t="s">
        <v>191</v>
      </c>
      <c r="D129" s="20" t="s">
        <v>192</v>
      </c>
      <c r="E129" s="22">
        <v>0.06</v>
      </c>
      <c r="F129" s="109">
        <v>132.6982799999999</v>
      </c>
      <c r="G129" s="66">
        <v>0</v>
      </c>
      <c r="H129" s="29">
        <f t="shared" si="8"/>
        <v>0</v>
      </c>
      <c r="I129" s="30">
        <f t="shared" si="9"/>
        <v>0</v>
      </c>
      <c r="J129" s="8"/>
    </row>
    <row r="130" spans="2:10" ht="15.6">
      <c r="B130" s="129"/>
      <c r="C130" s="19" t="s">
        <v>193</v>
      </c>
      <c r="D130" s="20" t="s">
        <v>194</v>
      </c>
      <c r="E130" s="22">
        <v>0.06</v>
      </c>
      <c r="F130" s="109">
        <v>132.6982799999999</v>
      </c>
      <c r="G130" s="66">
        <v>0</v>
      </c>
      <c r="H130" s="29">
        <f t="shared" si="6"/>
        <v>0</v>
      </c>
      <c r="I130" s="30">
        <f t="shared" si="7"/>
        <v>0</v>
      </c>
      <c r="J130" s="8"/>
    </row>
    <row r="131" spans="2:10" ht="15.6">
      <c r="B131" s="129"/>
      <c r="C131" s="19" t="s">
        <v>195</v>
      </c>
      <c r="D131" s="20" t="s">
        <v>196</v>
      </c>
      <c r="E131" s="22">
        <v>9.2999999999999999E-2</v>
      </c>
      <c r="F131" s="109">
        <v>205.94464799999986</v>
      </c>
      <c r="G131" s="66">
        <v>0</v>
      </c>
      <c r="H131" s="29">
        <f t="shared" si="6"/>
        <v>0</v>
      </c>
      <c r="I131" s="30">
        <f t="shared" si="7"/>
        <v>0</v>
      </c>
      <c r="J131" s="8"/>
    </row>
    <row r="132" spans="2:10" ht="15.6">
      <c r="B132" s="129"/>
      <c r="C132" s="19" t="s">
        <v>197</v>
      </c>
      <c r="D132" s="20" t="s">
        <v>198</v>
      </c>
      <c r="E132" s="22">
        <v>0.17699999999999999</v>
      </c>
      <c r="F132" s="109">
        <v>392.72999999999979</v>
      </c>
      <c r="G132" s="66">
        <v>0</v>
      </c>
      <c r="H132" s="29">
        <f t="shared" si="6"/>
        <v>0</v>
      </c>
      <c r="I132" s="30">
        <f t="shared" si="7"/>
        <v>0</v>
      </c>
      <c r="J132" s="8"/>
    </row>
    <row r="133" spans="2:10" ht="15.6">
      <c r="B133" s="129"/>
      <c r="C133" s="19" t="s">
        <v>199</v>
      </c>
      <c r="D133" s="20" t="s">
        <v>200</v>
      </c>
      <c r="E133" s="22">
        <v>0.17699999999999999</v>
      </c>
      <c r="F133" s="109">
        <v>392.72999999999979</v>
      </c>
      <c r="G133" s="66">
        <v>0</v>
      </c>
      <c r="H133" s="29">
        <f t="shared" si="6"/>
        <v>0</v>
      </c>
      <c r="I133" s="30">
        <f t="shared" si="7"/>
        <v>0</v>
      </c>
      <c r="J133" s="8"/>
    </row>
    <row r="134" spans="2:10" ht="15.6">
      <c r="B134" s="129"/>
      <c r="C134" s="19" t="s">
        <v>498</v>
      </c>
      <c r="D134" s="20" t="s">
        <v>507</v>
      </c>
      <c r="E134" s="22">
        <v>7.0000000000000007E-2</v>
      </c>
      <c r="F134" s="109">
        <v>153.30993599999994</v>
      </c>
      <c r="G134" s="66">
        <v>0</v>
      </c>
      <c r="H134" s="29">
        <f t="shared" si="6"/>
        <v>0</v>
      </c>
      <c r="I134" s="30">
        <f t="shared" si="7"/>
        <v>0</v>
      </c>
      <c r="J134" s="8"/>
    </row>
    <row r="135" spans="2:10" ht="15.6">
      <c r="B135" s="129"/>
      <c r="C135" s="19" t="s">
        <v>499</v>
      </c>
      <c r="D135" s="20" t="s">
        <v>508</v>
      </c>
      <c r="E135" s="22">
        <v>7.0000000000000007E-2</v>
      </c>
      <c r="F135" s="109">
        <v>153.30993599999994</v>
      </c>
      <c r="G135" s="66">
        <v>0</v>
      </c>
      <c r="H135" s="29">
        <f t="shared" si="6"/>
        <v>0</v>
      </c>
      <c r="I135" s="30">
        <f t="shared" si="7"/>
        <v>0</v>
      </c>
      <c r="J135" s="8"/>
    </row>
    <row r="136" spans="2:10" ht="15.6">
      <c r="B136" s="129"/>
      <c r="C136" s="19" t="s">
        <v>203</v>
      </c>
      <c r="D136" s="20" t="s">
        <v>204</v>
      </c>
      <c r="E136" s="22">
        <v>2.7E-2</v>
      </c>
      <c r="F136" s="109">
        <v>59.475623999999961</v>
      </c>
      <c r="G136" s="66">
        <v>0</v>
      </c>
      <c r="H136" s="29">
        <f t="shared" si="6"/>
        <v>0</v>
      </c>
      <c r="I136" s="30">
        <f t="shared" si="7"/>
        <v>0</v>
      </c>
      <c r="J136" s="8"/>
    </row>
    <row r="137" spans="2:10" ht="15.6">
      <c r="B137" s="129"/>
      <c r="C137" s="19" t="s">
        <v>205</v>
      </c>
      <c r="D137" s="20" t="s">
        <v>206</v>
      </c>
      <c r="E137" s="22">
        <v>9.9000000000000005E-2</v>
      </c>
      <c r="F137" s="109">
        <v>218.39937599999985</v>
      </c>
      <c r="G137" s="66">
        <v>0</v>
      </c>
      <c r="H137" s="29">
        <f t="shared" si="6"/>
        <v>0</v>
      </c>
      <c r="I137" s="30">
        <f t="shared" si="7"/>
        <v>0</v>
      </c>
      <c r="J137" s="8"/>
    </row>
    <row r="138" spans="2:10" ht="15.6">
      <c r="B138" s="129"/>
      <c r="C138" s="19" t="s">
        <v>257</v>
      </c>
      <c r="D138" s="20" t="s">
        <v>262</v>
      </c>
      <c r="E138" s="22">
        <v>1.7000000000000001E-2</v>
      </c>
      <c r="F138" s="109">
        <v>37.547951999999974</v>
      </c>
      <c r="G138" s="66">
        <v>0</v>
      </c>
      <c r="H138" s="29">
        <f t="shared" si="6"/>
        <v>0</v>
      </c>
      <c r="I138" s="30">
        <f t="shared" si="7"/>
        <v>0</v>
      </c>
      <c r="J138" s="8"/>
    </row>
    <row r="139" spans="2:10" ht="15.6">
      <c r="B139" s="129"/>
      <c r="C139" s="19" t="s">
        <v>258</v>
      </c>
      <c r="D139" s="20" t="s">
        <v>263</v>
      </c>
      <c r="E139" s="22">
        <v>9.6000000000000002E-2</v>
      </c>
      <c r="F139" s="109">
        <v>211.55846399999987</v>
      </c>
      <c r="G139" s="66">
        <v>0</v>
      </c>
      <c r="H139" s="29">
        <f t="shared" si="6"/>
        <v>0</v>
      </c>
      <c r="I139" s="30">
        <f t="shared" si="7"/>
        <v>0</v>
      </c>
      <c r="J139" s="8"/>
    </row>
    <row r="140" spans="2:10" ht="15.6">
      <c r="B140" s="129"/>
      <c r="C140" s="19" t="s">
        <v>261</v>
      </c>
      <c r="D140" s="20" t="s">
        <v>264</v>
      </c>
      <c r="E140" s="22">
        <v>9.6000000000000002E-2</v>
      </c>
      <c r="F140" s="109">
        <v>211.55846399999987</v>
      </c>
      <c r="G140" s="66">
        <v>0</v>
      </c>
      <c r="H140" s="29">
        <f t="shared" si="6"/>
        <v>0</v>
      </c>
      <c r="I140" s="30">
        <f t="shared" si="7"/>
        <v>0</v>
      </c>
      <c r="J140" s="8"/>
    </row>
    <row r="141" spans="2:10" ht="15.6">
      <c r="B141" s="129"/>
      <c r="C141" s="19" t="s">
        <v>259</v>
      </c>
      <c r="D141" s="20" t="s">
        <v>265</v>
      </c>
      <c r="E141" s="22">
        <v>9.6000000000000002E-2</v>
      </c>
      <c r="F141" s="109">
        <v>211.55846399999987</v>
      </c>
      <c r="G141" s="66">
        <v>0</v>
      </c>
      <c r="H141" s="29">
        <f t="shared" si="6"/>
        <v>0</v>
      </c>
      <c r="I141" s="30">
        <f t="shared" si="7"/>
        <v>0</v>
      </c>
      <c r="J141" s="8"/>
    </row>
    <row r="142" spans="2:10" ht="15.6">
      <c r="B142" s="129"/>
      <c r="C142" s="19" t="s">
        <v>260</v>
      </c>
      <c r="D142" s="20" t="s">
        <v>266</v>
      </c>
      <c r="E142" s="22">
        <v>9.6000000000000002E-2</v>
      </c>
      <c r="F142" s="114">
        <v>211.55846399999987</v>
      </c>
      <c r="G142" s="66">
        <v>0</v>
      </c>
      <c r="H142" s="29">
        <f t="shared" si="6"/>
        <v>0</v>
      </c>
      <c r="I142" s="30">
        <f t="shared" si="7"/>
        <v>0</v>
      </c>
      <c r="J142" s="8"/>
    </row>
    <row r="143" spans="2:10" ht="15.6">
      <c r="B143" s="129"/>
      <c r="C143" s="26">
        <v>462</v>
      </c>
      <c r="D143" s="27" t="s">
        <v>207</v>
      </c>
      <c r="E143" s="28">
        <v>0.02</v>
      </c>
      <c r="F143" s="85">
        <v>44.080607999999977</v>
      </c>
      <c r="G143" s="66">
        <v>0</v>
      </c>
      <c r="H143" s="29">
        <f t="shared" si="6"/>
        <v>0</v>
      </c>
      <c r="I143" s="30">
        <f t="shared" si="7"/>
        <v>0</v>
      </c>
      <c r="J143" s="8"/>
    </row>
    <row r="144" spans="2:10" ht="15.6">
      <c r="B144" s="129"/>
      <c r="C144" s="26">
        <v>515</v>
      </c>
      <c r="D144" s="27" t="s">
        <v>501</v>
      </c>
      <c r="E144" s="28">
        <v>6.9000000000000006E-2</v>
      </c>
      <c r="F144" s="85">
        <v>152.11840799999987</v>
      </c>
      <c r="G144" s="66">
        <v>0</v>
      </c>
      <c r="H144" s="29">
        <f t="shared" si="6"/>
        <v>0</v>
      </c>
      <c r="I144" s="30">
        <f t="shared" si="7"/>
        <v>0</v>
      </c>
      <c r="J144" s="8"/>
    </row>
    <row r="145" spans="2:10" ht="15.6">
      <c r="B145" s="129"/>
      <c r="C145" s="26">
        <v>521</v>
      </c>
      <c r="D145" s="20" t="s">
        <v>500</v>
      </c>
      <c r="E145" s="28">
        <v>7.0999999999999994E-2</v>
      </c>
      <c r="F145" s="85">
        <v>156.45177599999991</v>
      </c>
      <c r="G145" s="66">
        <v>0</v>
      </c>
      <c r="H145" s="29">
        <f t="shared" si="6"/>
        <v>0</v>
      </c>
      <c r="I145" s="30">
        <f t="shared" si="7"/>
        <v>0</v>
      </c>
      <c r="J145" s="8"/>
    </row>
    <row r="146" spans="2:10" ht="15.6" customHeight="1">
      <c r="B146" s="129"/>
      <c r="C146" s="26">
        <v>522</v>
      </c>
      <c r="D146" s="20" t="s">
        <v>503</v>
      </c>
      <c r="E146" s="28">
        <v>7.0999999999999994E-2</v>
      </c>
      <c r="F146" s="85">
        <v>156.45177599999991</v>
      </c>
      <c r="G146" s="66">
        <v>0</v>
      </c>
      <c r="H146" s="29">
        <f t="shared" si="6"/>
        <v>0</v>
      </c>
      <c r="I146" s="30">
        <f t="shared" si="7"/>
        <v>0</v>
      </c>
      <c r="J146" s="8"/>
    </row>
    <row r="147" spans="2:10" ht="15.6" customHeight="1">
      <c r="B147" s="129"/>
      <c r="C147" s="26">
        <v>523</v>
      </c>
      <c r="D147" s="20" t="s">
        <v>504</v>
      </c>
      <c r="E147" s="28">
        <v>6.2E-2</v>
      </c>
      <c r="F147" s="85">
        <v>136.6344719999999</v>
      </c>
      <c r="G147" s="66">
        <v>0</v>
      </c>
      <c r="H147" s="29">
        <f t="shared" si="6"/>
        <v>0</v>
      </c>
      <c r="I147" s="30">
        <f t="shared" si="7"/>
        <v>0</v>
      </c>
      <c r="J147" s="8"/>
    </row>
    <row r="148" spans="2:10" ht="15.6">
      <c r="B148" s="130"/>
      <c r="C148" s="26">
        <v>524</v>
      </c>
      <c r="D148" s="27" t="s">
        <v>502</v>
      </c>
      <c r="E148" s="28">
        <v>0.121</v>
      </c>
      <c r="F148" s="85">
        <v>266.70071999999988</v>
      </c>
      <c r="G148" s="66">
        <v>0</v>
      </c>
      <c r="H148" s="29">
        <f t="shared" si="6"/>
        <v>0</v>
      </c>
      <c r="I148" s="30">
        <f t="shared" si="7"/>
        <v>0</v>
      </c>
      <c r="J148" s="8"/>
    </row>
    <row r="149" spans="2:10" ht="15.6">
      <c r="B149" s="13" t="s">
        <v>7</v>
      </c>
      <c r="C149" s="13" t="s">
        <v>8</v>
      </c>
      <c r="D149" s="41" t="s">
        <v>9</v>
      </c>
      <c r="E149" s="14" t="s">
        <v>0</v>
      </c>
      <c r="F149" s="15" t="s">
        <v>10</v>
      </c>
      <c r="G149" s="15" t="s">
        <v>245</v>
      </c>
      <c r="H149" s="15" t="s">
        <v>246</v>
      </c>
      <c r="I149" s="15" t="s">
        <v>247</v>
      </c>
      <c r="J149" s="8"/>
    </row>
    <row r="150" spans="2:10" ht="15.6">
      <c r="B150" s="128" t="s">
        <v>208</v>
      </c>
      <c r="C150" s="16" t="s">
        <v>254</v>
      </c>
      <c r="D150" s="17" t="s">
        <v>255</v>
      </c>
      <c r="E150" s="21">
        <v>4.4999999999999998E-2</v>
      </c>
      <c r="F150" s="85">
        <v>97.930559999999943</v>
      </c>
      <c r="G150" s="66">
        <v>0</v>
      </c>
      <c r="H150" s="29">
        <f t="shared" ref="H150" si="10">SUM(E150*G150)</f>
        <v>0</v>
      </c>
      <c r="I150" s="30">
        <f t="shared" si="7"/>
        <v>0</v>
      </c>
      <c r="J150" s="8"/>
    </row>
    <row r="151" spans="2:10" ht="15.6">
      <c r="B151" s="129"/>
      <c r="C151" s="19" t="s">
        <v>209</v>
      </c>
      <c r="D151" s="20" t="s">
        <v>210</v>
      </c>
      <c r="E151" s="78">
        <v>0.59899999999999998</v>
      </c>
      <c r="F151" s="114">
        <v>1320.6042719999991</v>
      </c>
      <c r="G151" s="66">
        <v>0</v>
      </c>
      <c r="H151" s="29">
        <f t="shared" si="6"/>
        <v>0</v>
      </c>
      <c r="I151" s="30">
        <f t="shared" si="7"/>
        <v>0</v>
      </c>
      <c r="J151" s="8"/>
    </row>
    <row r="152" spans="2:10" ht="15.6">
      <c r="B152" s="129"/>
      <c r="C152" s="19" t="s">
        <v>211</v>
      </c>
      <c r="D152" s="20" t="s">
        <v>212</v>
      </c>
      <c r="E152" s="78">
        <v>0.128</v>
      </c>
      <c r="F152" s="109">
        <v>282.3209999999998</v>
      </c>
      <c r="G152" s="66">
        <v>0</v>
      </c>
      <c r="H152" s="29">
        <f t="shared" si="6"/>
        <v>0</v>
      </c>
      <c r="I152" s="30">
        <f t="shared" si="7"/>
        <v>0</v>
      </c>
      <c r="J152" s="8"/>
    </row>
    <row r="153" spans="2:10" ht="15.6">
      <c r="B153" s="129"/>
      <c r="C153" s="19" t="s">
        <v>213</v>
      </c>
      <c r="D153" s="20" t="s">
        <v>214</v>
      </c>
      <c r="E153" s="78">
        <v>9.6000000000000002E-2</v>
      </c>
      <c r="F153" s="109">
        <v>211.55846399999987</v>
      </c>
      <c r="G153" s="66">
        <v>0</v>
      </c>
      <c r="H153" s="29">
        <f t="shared" si="6"/>
        <v>0</v>
      </c>
      <c r="I153" s="30">
        <f t="shared" si="7"/>
        <v>0</v>
      </c>
      <c r="J153" s="8"/>
    </row>
    <row r="154" spans="2:10" ht="15.6">
      <c r="B154" s="129"/>
      <c r="C154" s="19" t="s">
        <v>215</v>
      </c>
      <c r="D154" s="20" t="s">
        <v>216</v>
      </c>
      <c r="E154" s="78">
        <v>0.128</v>
      </c>
      <c r="F154" s="109">
        <v>282.32</v>
      </c>
      <c r="G154" s="66">
        <v>0</v>
      </c>
      <c r="H154" s="29">
        <f t="shared" si="6"/>
        <v>0</v>
      </c>
      <c r="I154" s="30">
        <f t="shared" si="7"/>
        <v>0</v>
      </c>
      <c r="J154" s="8"/>
    </row>
    <row r="155" spans="2:10" ht="15.6" customHeight="1">
      <c r="B155" s="129"/>
      <c r="C155" s="19" t="s">
        <v>217</v>
      </c>
      <c r="D155" s="20" t="s">
        <v>218</v>
      </c>
      <c r="E155" s="78">
        <v>0.122</v>
      </c>
      <c r="F155" s="109">
        <v>268.92371999999978</v>
      </c>
      <c r="G155" s="66">
        <v>0</v>
      </c>
      <c r="H155" s="29">
        <f t="shared" si="6"/>
        <v>0</v>
      </c>
      <c r="I155" s="30">
        <f t="shared" si="7"/>
        <v>0</v>
      </c>
      <c r="J155" s="8"/>
    </row>
    <row r="156" spans="2:10" ht="15.6">
      <c r="B156" s="129"/>
      <c r="C156" s="19" t="s">
        <v>219</v>
      </c>
      <c r="D156" s="20" t="s">
        <v>220</v>
      </c>
      <c r="E156" s="78">
        <v>0.159</v>
      </c>
      <c r="F156" s="109">
        <v>350.56413599999979</v>
      </c>
      <c r="G156" s="66">
        <v>0</v>
      </c>
      <c r="H156" s="29">
        <f t="shared" si="6"/>
        <v>0</v>
      </c>
      <c r="I156" s="30">
        <f t="shared" si="7"/>
        <v>0</v>
      </c>
      <c r="J156" s="8"/>
    </row>
    <row r="157" spans="2:10" ht="15.6">
      <c r="B157" s="129"/>
      <c r="C157" s="19" t="s">
        <v>221</v>
      </c>
      <c r="D157" s="20" t="s">
        <v>222</v>
      </c>
      <c r="E157" s="78">
        <v>0.13300000000000001</v>
      </c>
      <c r="F157" s="85">
        <v>292.82541599999985</v>
      </c>
      <c r="G157" s="66">
        <v>0</v>
      </c>
      <c r="H157" s="29">
        <f t="shared" si="6"/>
        <v>0</v>
      </c>
      <c r="I157" s="30">
        <f t="shared" si="7"/>
        <v>0</v>
      </c>
      <c r="J157" s="8"/>
    </row>
    <row r="158" spans="2:10" ht="15.6">
      <c r="B158" s="13" t="s">
        <v>7</v>
      </c>
      <c r="C158" s="13" t="s">
        <v>8</v>
      </c>
      <c r="D158" s="41" t="s">
        <v>9</v>
      </c>
      <c r="E158" s="14" t="s">
        <v>0</v>
      </c>
      <c r="F158" s="15" t="s">
        <v>10</v>
      </c>
      <c r="G158" s="15" t="s">
        <v>245</v>
      </c>
      <c r="H158" s="15" t="s">
        <v>246</v>
      </c>
      <c r="I158" s="15" t="s">
        <v>247</v>
      </c>
      <c r="J158" s="8"/>
    </row>
    <row r="159" spans="2:10" ht="15.6">
      <c r="B159" s="158" t="s">
        <v>223</v>
      </c>
      <c r="C159" s="26">
        <v>372</v>
      </c>
      <c r="D159" s="27" t="s">
        <v>224</v>
      </c>
      <c r="E159" s="26">
        <v>0.158</v>
      </c>
      <c r="F159" s="85">
        <v>348.34113599999972</v>
      </c>
      <c r="G159" s="66">
        <v>0</v>
      </c>
      <c r="H159" s="29">
        <f t="shared" si="6"/>
        <v>0</v>
      </c>
      <c r="I159" s="30">
        <f t="shared" si="7"/>
        <v>0</v>
      </c>
      <c r="J159" s="8"/>
    </row>
    <row r="160" spans="2:10" ht="15.6">
      <c r="B160" s="159"/>
      <c r="C160" s="26">
        <v>373</v>
      </c>
      <c r="D160" s="27" t="s">
        <v>225</v>
      </c>
      <c r="E160" s="26">
        <v>0.158</v>
      </c>
      <c r="F160" s="85">
        <v>348.34113599999972</v>
      </c>
      <c r="G160" s="66">
        <v>0</v>
      </c>
      <c r="H160" s="29">
        <f t="shared" si="6"/>
        <v>0</v>
      </c>
      <c r="I160" s="30">
        <f t="shared" si="7"/>
        <v>0</v>
      </c>
      <c r="J160" s="8"/>
    </row>
    <row r="161" spans="2:10" ht="15.6">
      <c r="B161" s="13" t="s">
        <v>7</v>
      </c>
      <c r="C161" s="13" t="s">
        <v>8</v>
      </c>
      <c r="D161" s="41" t="s">
        <v>9</v>
      </c>
      <c r="E161" s="14" t="s">
        <v>0</v>
      </c>
      <c r="F161" s="15" t="s">
        <v>10</v>
      </c>
      <c r="G161" s="15" t="s">
        <v>245</v>
      </c>
      <c r="H161" s="15" t="s">
        <v>246</v>
      </c>
      <c r="I161" s="15" t="s">
        <v>247</v>
      </c>
      <c r="J161" s="8"/>
    </row>
    <row r="162" spans="2:10" ht="15.6">
      <c r="B162" s="245" t="s">
        <v>226</v>
      </c>
      <c r="C162" s="19" t="s">
        <v>227</v>
      </c>
      <c r="D162" s="20" t="s">
        <v>228</v>
      </c>
      <c r="E162" s="9">
        <v>8.2000000000000003E-2</v>
      </c>
      <c r="F162" s="84">
        <v>180.72693599999988</v>
      </c>
      <c r="G162" s="66">
        <v>0</v>
      </c>
      <c r="H162" s="29">
        <f t="shared" si="6"/>
        <v>0</v>
      </c>
      <c r="I162" s="30">
        <f t="shared" si="7"/>
        <v>0</v>
      </c>
      <c r="J162" s="8"/>
    </row>
    <row r="163" spans="2:10" ht="15.6">
      <c r="B163" s="246"/>
      <c r="C163" s="19" t="s">
        <v>229</v>
      </c>
      <c r="D163" s="20" t="s">
        <v>230</v>
      </c>
      <c r="E163" s="9">
        <v>0.13100000000000001</v>
      </c>
      <c r="F163" s="84">
        <v>288.74102399999975</v>
      </c>
      <c r="G163" s="66">
        <v>0</v>
      </c>
      <c r="H163" s="29">
        <f t="shared" si="6"/>
        <v>0</v>
      </c>
      <c r="I163" s="30">
        <f t="shared" si="7"/>
        <v>0</v>
      </c>
      <c r="J163" s="8"/>
    </row>
    <row r="164" spans="2:10" ht="15.6">
      <c r="B164" s="246"/>
      <c r="C164" s="19" t="s">
        <v>231</v>
      </c>
      <c r="D164" s="20" t="s">
        <v>232</v>
      </c>
      <c r="E164" s="9">
        <v>6.9000000000000006E-2</v>
      </c>
      <c r="F164" s="84">
        <v>152.1302639999999</v>
      </c>
      <c r="G164" s="66">
        <v>0</v>
      </c>
      <c r="H164" s="29">
        <f t="shared" si="6"/>
        <v>0</v>
      </c>
      <c r="I164" s="30">
        <f t="shared" ref="I164:I169" si="11">SUM(F164*G164)</f>
        <v>0</v>
      </c>
      <c r="J164" s="8"/>
    </row>
    <row r="165" spans="2:10" ht="15.6">
      <c r="B165" s="246"/>
      <c r="C165" s="19" t="s">
        <v>233</v>
      </c>
      <c r="D165" s="20" t="s">
        <v>234</v>
      </c>
      <c r="E165" s="9">
        <v>9.7000000000000003E-2</v>
      </c>
      <c r="F165" s="84">
        <v>213.81703199999987</v>
      </c>
      <c r="G165" s="66">
        <v>0</v>
      </c>
      <c r="H165" s="29">
        <f t="shared" si="6"/>
        <v>0</v>
      </c>
      <c r="I165" s="30">
        <f t="shared" si="11"/>
        <v>0</v>
      </c>
      <c r="J165" s="8"/>
    </row>
    <row r="166" spans="2:10" ht="15.6">
      <c r="B166" s="246"/>
      <c r="C166" s="19" t="s">
        <v>235</v>
      </c>
      <c r="D166" s="20" t="s">
        <v>236</v>
      </c>
      <c r="E166" s="9">
        <v>0.11600000000000001</v>
      </c>
      <c r="F166" s="84">
        <v>255.66278399999985</v>
      </c>
      <c r="G166" s="66">
        <v>0</v>
      </c>
      <c r="H166" s="29">
        <f t="shared" ref="H166:H169" si="12">SUM(E166*G166)</f>
        <v>0</v>
      </c>
      <c r="I166" s="30">
        <f t="shared" si="11"/>
        <v>0</v>
      </c>
      <c r="J166" s="8"/>
    </row>
    <row r="167" spans="2:10" ht="14.4" customHeight="1">
      <c r="B167" s="246"/>
      <c r="C167" s="19" t="s">
        <v>237</v>
      </c>
      <c r="D167" s="20" t="s">
        <v>238</v>
      </c>
      <c r="E167" s="9">
        <v>0.13500000000000001</v>
      </c>
      <c r="F167" s="84">
        <v>297.53224799999987</v>
      </c>
      <c r="G167" s="66">
        <v>0</v>
      </c>
      <c r="H167" s="29">
        <f t="shared" si="12"/>
        <v>0</v>
      </c>
      <c r="I167" s="30">
        <f t="shared" si="11"/>
        <v>0</v>
      </c>
      <c r="J167" s="12"/>
    </row>
    <row r="168" spans="2:10" ht="14.4" customHeight="1">
      <c r="B168" s="246"/>
      <c r="C168" s="19" t="s">
        <v>239</v>
      </c>
      <c r="D168" s="20" t="s">
        <v>240</v>
      </c>
      <c r="E168" s="9">
        <v>0.193</v>
      </c>
      <c r="F168" s="84">
        <v>425.51183999999972</v>
      </c>
      <c r="G168" s="66">
        <v>0</v>
      </c>
      <c r="H168" s="29">
        <f t="shared" si="12"/>
        <v>0</v>
      </c>
      <c r="I168" s="30">
        <f t="shared" si="11"/>
        <v>0</v>
      </c>
      <c r="J168" s="12"/>
    </row>
    <row r="169" spans="2:10" ht="14.4" customHeight="1">
      <c r="B169" s="247"/>
      <c r="C169" s="19" t="s">
        <v>40</v>
      </c>
      <c r="D169" s="20" t="s">
        <v>241</v>
      </c>
      <c r="E169" s="9">
        <v>0.14499999999999999</v>
      </c>
      <c r="F169" s="84">
        <v>319.58440799999977</v>
      </c>
      <c r="G169" s="66">
        <v>0</v>
      </c>
      <c r="H169" s="29">
        <f t="shared" si="12"/>
        <v>0</v>
      </c>
      <c r="I169" s="30">
        <f t="shared" si="11"/>
        <v>0</v>
      </c>
      <c r="J169" s="12"/>
    </row>
    <row r="170" spans="2:10" ht="15.6" customHeight="1">
      <c r="B170" s="96"/>
      <c r="C170" s="88"/>
      <c r="D170" s="89"/>
      <c r="E170" s="94"/>
      <c r="F170" s="90"/>
      <c r="G170" s="91"/>
      <c r="H170" s="11"/>
      <c r="I170" s="90"/>
      <c r="J170" s="12"/>
    </row>
    <row r="171" spans="2:10" ht="14.4" customHeight="1">
      <c r="B171" s="193" t="s">
        <v>375</v>
      </c>
      <c r="C171" s="193"/>
      <c r="D171" s="193"/>
      <c r="E171" s="193"/>
      <c r="F171" s="193"/>
      <c r="G171" s="193"/>
      <c r="H171" s="193"/>
      <c r="I171" s="193"/>
      <c r="J171" s="12"/>
    </row>
    <row r="172" spans="2:10" ht="14.4" customHeight="1">
      <c r="B172" s="189" t="s">
        <v>441</v>
      </c>
      <c r="C172" s="189"/>
      <c r="D172" s="189"/>
      <c r="E172" s="189"/>
      <c r="F172" s="189"/>
      <c r="G172" s="189"/>
      <c r="H172" s="189"/>
      <c r="I172" s="189"/>
      <c r="J172" s="12"/>
    </row>
    <row r="173" spans="2:10" ht="14.4" customHeight="1">
      <c r="B173" s="13" t="s">
        <v>7</v>
      </c>
      <c r="C173" s="13" t="s">
        <v>8</v>
      </c>
      <c r="D173" s="41" t="s">
        <v>442</v>
      </c>
      <c r="E173" s="31"/>
      <c r="F173" s="15" t="s">
        <v>10</v>
      </c>
      <c r="G173" s="15" t="s">
        <v>245</v>
      </c>
      <c r="H173" s="15"/>
      <c r="I173" s="15" t="s">
        <v>247</v>
      </c>
      <c r="J173" s="12"/>
    </row>
    <row r="174" spans="2:10" ht="15.6" customHeight="1">
      <c r="B174" s="175" t="s">
        <v>268</v>
      </c>
      <c r="C174" s="34">
        <v>1000</v>
      </c>
      <c r="D174" s="38" t="s">
        <v>269</v>
      </c>
      <c r="E174" s="31"/>
      <c r="F174" s="106">
        <v>5.1869999999999994</v>
      </c>
      <c r="G174" s="86">
        <v>0</v>
      </c>
      <c r="H174" s="15"/>
      <c r="I174" s="84">
        <f>SUM(F174*G174)</f>
        <v>0</v>
      </c>
      <c r="J174" s="12"/>
    </row>
    <row r="175" spans="2:10" ht="15.6">
      <c r="B175" s="176"/>
      <c r="C175" s="34">
        <v>1001</v>
      </c>
      <c r="D175" s="38" t="s">
        <v>270</v>
      </c>
      <c r="E175" s="31"/>
      <c r="F175" s="106">
        <v>14.375399999999997</v>
      </c>
      <c r="G175" s="87">
        <v>0</v>
      </c>
      <c r="H175" s="15"/>
      <c r="I175" s="84">
        <f t="shared" ref="I175:I238" si="13">SUM(F175*G175)</f>
        <v>0</v>
      </c>
      <c r="J175" s="12"/>
    </row>
    <row r="176" spans="2:10" ht="15.6">
      <c r="B176" s="176"/>
      <c r="C176" s="34">
        <v>1004</v>
      </c>
      <c r="D176" s="38" t="s">
        <v>271</v>
      </c>
      <c r="E176" s="31"/>
      <c r="F176" s="106">
        <v>116.18879999999999</v>
      </c>
      <c r="G176" s="87">
        <v>0</v>
      </c>
      <c r="H176" s="15"/>
      <c r="I176" s="84">
        <f t="shared" si="13"/>
        <v>0</v>
      </c>
      <c r="J176" s="12"/>
    </row>
    <row r="177" spans="2:10" ht="15.6">
      <c r="B177" s="176"/>
      <c r="C177" s="34">
        <v>1008</v>
      </c>
      <c r="D177" s="38" t="s">
        <v>510</v>
      </c>
      <c r="E177" s="31"/>
      <c r="F177" s="106">
        <v>17.339399999999998</v>
      </c>
      <c r="G177" s="87">
        <v>0</v>
      </c>
      <c r="H177" s="15"/>
      <c r="I177" s="84">
        <f t="shared" si="13"/>
        <v>0</v>
      </c>
      <c r="J177" s="12"/>
    </row>
    <row r="178" spans="2:10" ht="15.6">
      <c r="B178" s="176"/>
      <c r="C178" s="117">
        <v>1134</v>
      </c>
      <c r="D178" s="39" t="s">
        <v>272</v>
      </c>
      <c r="E178" s="31"/>
      <c r="F178" s="106">
        <v>1.482</v>
      </c>
      <c r="G178" s="86">
        <v>0</v>
      </c>
      <c r="H178" s="15"/>
      <c r="I178" s="84">
        <f t="shared" si="13"/>
        <v>0</v>
      </c>
      <c r="J178" s="12"/>
    </row>
    <row r="179" spans="2:10" ht="15.6">
      <c r="B179" s="176"/>
      <c r="C179" s="117">
        <v>1406</v>
      </c>
      <c r="D179" s="39" t="s">
        <v>511</v>
      </c>
      <c r="E179" s="31"/>
      <c r="F179" s="106">
        <v>72.03</v>
      </c>
      <c r="G179" s="86">
        <v>0</v>
      </c>
      <c r="H179" s="15"/>
      <c r="I179" s="84">
        <f t="shared" si="13"/>
        <v>0</v>
      </c>
      <c r="J179" s="12"/>
    </row>
    <row r="180" spans="2:10" ht="15.6">
      <c r="B180" s="177"/>
      <c r="C180" s="117">
        <v>1422</v>
      </c>
      <c r="D180" s="39" t="s">
        <v>512</v>
      </c>
      <c r="E180" s="31"/>
      <c r="F180" s="106">
        <v>72.03</v>
      </c>
      <c r="G180" s="86">
        <v>0</v>
      </c>
      <c r="H180" s="15"/>
      <c r="I180" s="84">
        <f t="shared" si="13"/>
        <v>0</v>
      </c>
      <c r="J180" s="12"/>
    </row>
    <row r="181" spans="2:10" ht="15.6">
      <c r="B181" s="13" t="s">
        <v>7</v>
      </c>
      <c r="C181" s="13" t="s">
        <v>8</v>
      </c>
      <c r="D181" s="41" t="s">
        <v>442</v>
      </c>
      <c r="E181" s="31"/>
      <c r="F181" s="15" t="s">
        <v>10</v>
      </c>
      <c r="G181" s="15" t="s">
        <v>245</v>
      </c>
      <c r="H181" s="15"/>
      <c r="I181" s="15" t="s">
        <v>247</v>
      </c>
      <c r="J181" s="12"/>
    </row>
    <row r="182" spans="2:10" ht="15.6" customHeight="1">
      <c r="B182" s="190" t="s">
        <v>273</v>
      </c>
      <c r="C182" s="34">
        <v>1011</v>
      </c>
      <c r="D182" s="38" t="s">
        <v>274</v>
      </c>
      <c r="E182" s="31"/>
      <c r="F182" s="106">
        <v>17.339399999999998</v>
      </c>
      <c r="G182" s="86">
        <v>0</v>
      </c>
      <c r="H182" s="15"/>
      <c r="I182" s="84">
        <f t="shared" si="13"/>
        <v>0</v>
      </c>
      <c r="J182" s="12"/>
    </row>
    <row r="183" spans="2:10" ht="15.6">
      <c r="B183" s="190"/>
      <c r="C183" s="34">
        <v>1100</v>
      </c>
      <c r="D183" s="38" t="s">
        <v>275</v>
      </c>
      <c r="E183" s="31"/>
      <c r="F183" s="106">
        <v>9.3365999999999989</v>
      </c>
      <c r="G183" s="86">
        <v>0</v>
      </c>
      <c r="H183" s="15"/>
      <c r="I183" s="84">
        <f t="shared" si="13"/>
        <v>0</v>
      </c>
      <c r="J183" s="12"/>
    </row>
    <row r="184" spans="2:10" ht="15.6">
      <c r="B184" s="190"/>
      <c r="C184" s="34">
        <v>1101</v>
      </c>
      <c r="D184" s="38" t="s">
        <v>276</v>
      </c>
      <c r="E184" s="31"/>
      <c r="F184" s="106">
        <v>2.964</v>
      </c>
      <c r="G184" s="86">
        <v>0</v>
      </c>
      <c r="H184" s="15"/>
      <c r="I184" s="84">
        <f t="shared" si="13"/>
        <v>0</v>
      </c>
      <c r="J184" s="12"/>
    </row>
    <row r="185" spans="2:10" ht="15.6">
      <c r="B185" s="190"/>
      <c r="C185" s="34">
        <v>1102</v>
      </c>
      <c r="D185" s="38" t="s">
        <v>277</v>
      </c>
      <c r="E185" s="31"/>
      <c r="F185" s="106">
        <v>1.482</v>
      </c>
      <c r="G185" s="86">
        <v>0</v>
      </c>
      <c r="H185" s="15"/>
      <c r="I185" s="84">
        <f t="shared" si="13"/>
        <v>0</v>
      </c>
      <c r="J185" s="12"/>
    </row>
    <row r="186" spans="2:10" ht="15.6">
      <c r="B186" s="190"/>
      <c r="C186" s="34">
        <v>1105</v>
      </c>
      <c r="D186" s="38" t="s">
        <v>278</v>
      </c>
      <c r="E186" s="31"/>
      <c r="F186" s="106">
        <v>1.9265999999999999</v>
      </c>
      <c r="G186" s="86">
        <v>0</v>
      </c>
      <c r="H186" s="15"/>
      <c r="I186" s="84">
        <f t="shared" si="13"/>
        <v>0</v>
      </c>
      <c r="J186" s="12"/>
    </row>
    <row r="187" spans="2:10" ht="15.6">
      <c r="B187" s="190"/>
      <c r="C187" s="34">
        <v>1103</v>
      </c>
      <c r="D187" s="38" t="s">
        <v>279</v>
      </c>
      <c r="E187" s="31"/>
      <c r="F187" s="106">
        <v>17.339399999999998</v>
      </c>
      <c r="G187" s="86">
        <v>0</v>
      </c>
      <c r="H187" s="15"/>
      <c r="I187" s="84">
        <f t="shared" si="13"/>
        <v>0</v>
      </c>
      <c r="J187" s="12"/>
    </row>
    <row r="188" spans="2:10" ht="15.6">
      <c r="B188" s="190"/>
      <c r="C188" s="34">
        <v>1104</v>
      </c>
      <c r="D188" s="38" t="s">
        <v>280</v>
      </c>
      <c r="E188" s="31"/>
      <c r="F188" s="106">
        <v>17.339399999999998</v>
      </c>
      <c r="G188" s="86">
        <v>0</v>
      </c>
      <c r="H188" s="15"/>
      <c r="I188" s="84">
        <f t="shared" si="13"/>
        <v>0</v>
      </c>
      <c r="J188" s="12"/>
    </row>
    <row r="189" spans="2:10" ht="15.6">
      <c r="B189" s="190"/>
      <c r="C189" s="34">
        <v>1106</v>
      </c>
      <c r="D189" s="38" t="s">
        <v>281</v>
      </c>
      <c r="E189" s="31"/>
      <c r="F189" s="106">
        <v>2.964</v>
      </c>
      <c r="G189" s="86">
        <v>0</v>
      </c>
      <c r="H189" s="15"/>
      <c r="I189" s="84">
        <f t="shared" si="13"/>
        <v>0</v>
      </c>
      <c r="J189" s="12"/>
    </row>
    <row r="190" spans="2:10" ht="15.6">
      <c r="B190" s="190"/>
      <c r="C190" s="34">
        <v>1107</v>
      </c>
      <c r="D190" s="38" t="s">
        <v>282</v>
      </c>
      <c r="E190" s="31"/>
      <c r="F190" s="106">
        <v>2.964</v>
      </c>
      <c r="G190" s="86">
        <v>0</v>
      </c>
      <c r="H190" s="15"/>
      <c r="I190" s="84">
        <f t="shared" si="13"/>
        <v>0</v>
      </c>
      <c r="J190" s="12"/>
    </row>
    <row r="191" spans="2:10" ht="15.6">
      <c r="B191" s="190"/>
      <c r="C191" s="34">
        <v>1108</v>
      </c>
      <c r="D191" s="38" t="s">
        <v>283</v>
      </c>
      <c r="E191" s="31"/>
      <c r="F191" s="106">
        <v>1.482</v>
      </c>
      <c r="G191" s="86">
        <v>0</v>
      </c>
      <c r="H191" s="15"/>
      <c r="I191" s="84">
        <f t="shared" si="13"/>
        <v>0</v>
      </c>
      <c r="J191" s="12"/>
    </row>
    <row r="192" spans="2:10" ht="15.6">
      <c r="B192" s="190"/>
      <c r="C192" s="34">
        <v>1113</v>
      </c>
      <c r="D192" s="38" t="s">
        <v>284</v>
      </c>
      <c r="E192" s="31"/>
      <c r="F192" s="106">
        <v>2.964</v>
      </c>
      <c r="G192" s="86">
        <v>0</v>
      </c>
      <c r="H192" s="15"/>
      <c r="I192" s="84">
        <f t="shared" si="13"/>
        <v>0</v>
      </c>
      <c r="J192" s="12"/>
    </row>
    <row r="193" spans="2:10" ht="15.6">
      <c r="B193" s="190"/>
      <c r="C193" s="34">
        <v>1120</v>
      </c>
      <c r="D193" s="38" t="s">
        <v>285</v>
      </c>
      <c r="E193" s="31"/>
      <c r="F193" s="106">
        <v>1.482</v>
      </c>
      <c r="G193" s="86">
        <v>0</v>
      </c>
      <c r="H193" s="15"/>
      <c r="I193" s="84">
        <f t="shared" si="13"/>
        <v>0</v>
      </c>
      <c r="J193" s="12"/>
    </row>
    <row r="194" spans="2:10" ht="15.6">
      <c r="B194" s="190"/>
      <c r="C194" s="34">
        <v>1121</v>
      </c>
      <c r="D194" s="38" t="s">
        <v>286</v>
      </c>
      <c r="E194" s="31"/>
      <c r="F194" s="106">
        <v>2.964</v>
      </c>
      <c r="G194" s="86">
        <v>0</v>
      </c>
      <c r="H194" s="15"/>
      <c r="I194" s="84">
        <f t="shared" si="13"/>
        <v>0</v>
      </c>
      <c r="J194" s="12"/>
    </row>
    <row r="195" spans="2:10" ht="15.6">
      <c r="B195" s="190"/>
      <c r="C195" s="34">
        <v>1123</v>
      </c>
      <c r="D195" s="38" t="s">
        <v>287</v>
      </c>
      <c r="E195" s="31"/>
      <c r="F195" s="106">
        <v>5.1869999999999994</v>
      </c>
      <c r="G195" s="86">
        <v>0</v>
      </c>
      <c r="H195" s="15"/>
      <c r="I195" s="84">
        <f t="shared" si="13"/>
        <v>0</v>
      </c>
      <c r="J195" s="12"/>
    </row>
    <row r="196" spans="2:10" ht="15.6">
      <c r="B196" s="190"/>
      <c r="C196" s="34">
        <v>1124</v>
      </c>
      <c r="D196" s="38" t="s">
        <v>288</v>
      </c>
      <c r="E196" s="31"/>
      <c r="F196" s="106">
        <v>1.482</v>
      </c>
      <c r="G196" s="86">
        <v>0</v>
      </c>
      <c r="H196" s="15"/>
      <c r="I196" s="84">
        <f t="shared" si="13"/>
        <v>0</v>
      </c>
      <c r="J196" s="12"/>
    </row>
    <row r="197" spans="2:10" ht="15.6">
      <c r="B197" s="190"/>
      <c r="C197" s="34">
        <v>1130</v>
      </c>
      <c r="D197" s="38" t="s">
        <v>289</v>
      </c>
      <c r="E197" s="31"/>
      <c r="F197" s="106">
        <v>1.482</v>
      </c>
      <c r="G197" s="86">
        <v>0</v>
      </c>
      <c r="H197" s="15"/>
      <c r="I197" s="84">
        <f t="shared" si="13"/>
        <v>0</v>
      </c>
      <c r="J197" s="12"/>
    </row>
    <row r="198" spans="2:10" ht="15.6">
      <c r="B198" s="190"/>
      <c r="C198" s="34">
        <v>1133</v>
      </c>
      <c r="D198" s="38" t="s">
        <v>290</v>
      </c>
      <c r="E198" s="31"/>
      <c r="F198" s="106">
        <v>57.797999999999988</v>
      </c>
      <c r="G198" s="86">
        <v>0</v>
      </c>
      <c r="H198" s="15"/>
      <c r="I198" s="84">
        <f t="shared" si="13"/>
        <v>0</v>
      </c>
      <c r="J198" s="12"/>
    </row>
    <row r="199" spans="2:10" ht="15.6">
      <c r="B199" s="190"/>
      <c r="C199" s="34">
        <v>1136</v>
      </c>
      <c r="D199" s="38" t="s">
        <v>291</v>
      </c>
      <c r="E199" s="31"/>
      <c r="F199" s="106">
        <v>5.7797999999999998</v>
      </c>
      <c r="G199" s="86">
        <v>0</v>
      </c>
      <c r="H199" s="15"/>
      <c r="I199" s="84">
        <f t="shared" si="13"/>
        <v>0</v>
      </c>
      <c r="J199" s="12"/>
    </row>
    <row r="200" spans="2:10" ht="15.6">
      <c r="B200" s="13" t="s">
        <v>7</v>
      </c>
      <c r="C200" s="13" t="s">
        <v>8</v>
      </c>
      <c r="D200" s="41" t="s">
        <v>442</v>
      </c>
      <c r="E200" s="31"/>
      <c r="F200" s="15" t="s">
        <v>10</v>
      </c>
      <c r="G200" s="15" t="s">
        <v>245</v>
      </c>
      <c r="H200" s="15"/>
      <c r="I200" s="15" t="s">
        <v>247</v>
      </c>
      <c r="J200" s="12"/>
    </row>
    <row r="201" spans="2:10" ht="15.6" customHeight="1">
      <c r="B201" s="190" t="s">
        <v>372</v>
      </c>
      <c r="C201" s="34">
        <v>1201</v>
      </c>
      <c r="D201" s="38" t="s">
        <v>292</v>
      </c>
      <c r="E201" s="31"/>
      <c r="F201" s="106">
        <v>57.797999999999988</v>
      </c>
      <c r="G201" s="86">
        <v>0</v>
      </c>
      <c r="H201" s="15"/>
      <c r="I201" s="84">
        <f t="shared" si="13"/>
        <v>0</v>
      </c>
      <c r="J201" s="12"/>
    </row>
    <row r="202" spans="2:10" ht="15.6">
      <c r="B202" s="190"/>
      <c r="C202" s="34">
        <v>1202</v>
      </c>
      <c r="D202" s="38" t="s">
        <v>513</v>
      </c>
      <c r="E202" s="31"/>
      <c r="F202" s="106">
        <v>6.6</v>
      </c>
      <c r="G202" s="86">
        <v>0</v>
      </c>
      <c r="H202" s="15"/>
      <c r="I202" s="84">
        <f t="shared" si="13"/>
        <v>0</v>
      </c>
      <c r="J202" s="12"/>
    </row>
    <row r="203" spans="2:10" ht="15.6">
      <c r="B203" s="190"/>
      <c r="C203" s="34">
        <v>1204</v>
      </c>
      <c r="D203" s="38" t="s">
        <v>514</v>
      </c>
      <c r="E203" s="31"/>
      <c r="F203" s="106">
        <v>2.3712</v>
      </c>
      <c r="G203" s="86">
        <v>0</v>
      </c>
      <c r="H203" s="15"/>
      <c r="I203" s="84">
        <f t="shared" si="13"/>
        <v>0</v>
      </c>
      <c r="J203" s="12"/>
    </row>
    <row r="204" spans="2:10" ht="15.6">
      <c r="B204" s="190"/>
      <c r="C204" s="34">
        <v>1222</v>
      </c>
      <c r="D204" s="38" t="s">
        <v>515</v>
      </c>
      <c r="E204" s="31"/>
      <c r="F204" s="106">
        <v>6.6</v>
      </c>
      <c r="G204" s="86">
        <v>0</v>
      </c>
      <c r="H204" s="15"/>
      <c r="I204" s="84">
        <f t="shared" si="13"/>
        <v>0</v>
      </c>
      <c r="J204" s="12"/>
    </row>
    <row r="205" spans="2:10" ht="15.6">
      <c r="B205" s="190"/>
      <c r="C205" s="34">
        <v>1224</v>
      </c>
      <c r="D205" s="38" t="s">
        <v>516</v>
      </c>
      <c r="E205" s="31"/>
      <c r="F205" s="106">
        <v>2.37</v>
      </c>
      <c r="G205" s="86">
        <v>0</v>
      </c>
      <c r="H205" s="15"/>
      <c r="I205" s="84">
        <f t="shared" si="13"/>
        <v>0</v>
      </c>
      <c r="J205" s="12"/>
    </row>
    <row r="206" spans="2:10" ht="15.6">
      <c r="B206" s="190"/>
      <c r="C206" s="34">
        <v>1210</v>
      </c>
      <c r="D206" s="38" t="s">
        <v>293</v>
      </c>
      <c r="E206" s="31"/>
      <c r="F206" s="106">
        <v>92.921399999999977</v>
      </c>
      <c r="G206" s="86">
        <v>0</v>
      </c>
      <c r="H206" s="15"/>
      <c r="I206" s="84">
        <f t="shared" si="13"/>
        <v>0</v>
      </c>
      <c r="J206" s="12"/>
    </row>
    <row r="207" spans="2:10" ht="15.6">
      <c r="B207" s="190"/>
      <c r="C207" s="154">
        <v>1502</v>
      </c>
      <c r="D207" s="38" t="s">
        <v>294</v>
      </c>
      <c r="E207" s="31"/>
      <c r="F207" s="106">
        <v>72.025199999999998</v>
      </c>
      <c r="G207" s="86">
        <v>0</v>
      </c>
      <c r="H207" s="15"/>
      <c r="I207" s="84">
        <f t="shared" si="13"/>
        <v>0</v>
      </c>
      <c r="J207" s="12"/>
    </row>
    <row r="208" spans="2:10" ht="15.6">
      <c r="B208" s="190"/>
      <c r="C208" s="155"/>
      <c r="D208" s="38" t="s">
        <v>295</v>
      </c>
      <c r="E208" s="31"/>
      <c r="F208" s="106">
        <v>144.06</v>
      </c>
      <c r="G208" s="86">
        <v>0</v>
      </c>
      <c r="H208" s="15"/>
      <c r="I208" s="84">
        <f t="shared" si="13"/>
        <v>0</v>
      </c>
      <c r="J208" s="12"/>
    </row>
    <row r="209" spans="2:10" ht="15.6">
      <c r="B209" s="190"/>
      <c r="C209" s="156"/>
      <c r="D209" s="38" t="s">
        <v>296</v>
      </c>
      <c r="E209" s="31"/>
      <c r="F209" s="106">
        <v>216.09</v>
      </c>
      <c r="G209" s="86">
        <v>0</v>
      </c>
      <c r="H209" s="15"/>
      <c r="I209" s="84">
        <f t="shared" si="13"/>
        <v>0</v>
      </c>
      <c r="J209" s="12"/>
    </row>
    <row r="210" spans="2:10" ht="15.6">
      <c r="B210" s="190"/>
      <c r="C210" s="34">
        <v>1505</v>
      </c>
      <c r="D210" s="38" t="s">
        <v>297</v>
      </c>
      <c r="E210" s="31"/>
      <c r="F210" s="106">
        <v>619.32779999999991</v>
      </c>
      <c r="G210" s="86">
        <v>0</v>
      </c>
      <c r="H210" s="15"/>
      <c r="I210" s="84">
        <f t="shared" si="13"/>
        <v>0</v>
      </c>
      <c r="J210" s="12"/>
    </row>
    <row r="211" spans="2:10" ht="15.6">
      <c r="B211" s="190"/>
      <c r="C211" s="34">
        <v>1536</v>
      </c>
      <c r="D211" s="38" t="s">
        <v>298</v>
      </c>
      <c r="E211" s="31"/>
      <c r="F211" s="106">
        <v>725.8836</v>
      </c>
      <c r="G211" s="86">
        <v>0</v>
      </c>
      <c r="H211" s="15"/>
      <c r="I211" s="84">
        <f t="shared" si="13"/>
        <v>0</v>
      </c>
      <c r="J211" s="12"/>
    </row>
    <row r="212" spans="2:10" ht="15.6">
      <c r="B212" s="190"/>
      <c r="C212" s="34">
        <v>1301</v>
      </c>
      <c r="D212" s="38" t="s">
        <v>299</v>
      </c>
      <c r="E212" s="31"/>
      <c r="F212" s="106">
        <v>58.094399999999993</v>
      </c>
      <c r="G212" s="86">
        <v>0</v>
      </c>
      <c r="H212" s="15"/>
      <c r="I212" s="84">
        <f t="shared" si="13"/>
        <v>0</v>
      </c>
      <c r="J212" s="12"/>
    </row>
    <row r="213" spans="2:10" ht="15.6">
      <c r="B213" s="13" t="s">
        <v>7</v>
      </c>
      <c r="C213" s="13" t="s">
        <v>8</v>
      </c>
      <c r="D213" s="41" t="s">
        <v>442</v>
      </c>
      <c r="E213" s="31"/>
      <c r="F213" s="15" t="s">
        <v>10</v>
      </c>
      <c r="G213" s="15" t="s">
        <v>245</v>
      </c>
      <c r="H213" s="15"/>
      <c r="I213" s="15" t="s">
        <v>247</v>
      </c>
      <c r="J213" s="12"/>
    </row>
    <row r="214" spans="2:10" ht="15.6" customHeight="1">
      <c r="B214" s="199" t="s">
        <v>373</v>
      </c>
      <c r="C214" s="34">
        <v>1212</v>
      </c>
      <c r="D214" s="38" t="s">
        <v>517</v>
      </c>
      <c r="E214" s="31"/>
      <c r="F214" s="107">
        <v>0</v>
      </c>
      <c r="G214" s="86">
        <v>0</v>
      </c>
      <c r="H214" s="15"/>
      <c r="I214" s="84">
        <f t="shared" si="13"/>
        <v>0</v>
      </c>
      <c r="J214" s="12"/>
    </row>
    <row r="215" spans="2:10" ht="15.6" customHeight="1">
      <c r="B215" s="199"/>
      <c r="C215" s="34">
        <v>1223</v>
      </c>
      <c r="D215" s="38" t="s">
        <v>518</v>
      </c>
      <c r="E215" s="31"/>
      <c r="F215" s="107">
        <v>0</v>
      </c>
      <c r="G215" s="86">
        <v>0</v>
      </c>
      <c r="H215" s="15"/>
      <c r="I215" s="84">
        <f t="shared" si="13"/>
        <v>0</v>
      </c>
      <c r="J215" s="12"/>
    </row>
    <row r="216" spans="2:10" ht="15.6">
      <c r="B216" s="199"/>
      <c r="C216" s="36">
        <v>1537</v>
      </c>
      <c r="D216" s="40" t="s">
        <v>300</v>
      </c>
      <c r="E216" s="31"/>
      <c r="F216" s="107">
        <v>0</v>
      </c>
      <c r="G216" s="86">
        <v>0</v>
      </c>
      <c r="H216" s="15"/>
      <c r="I216" s="84">
        <f t="shared" si="13"/>
        <v>0</v>
      </c>
      <c r="J216" s="12"/>
    </row>
    <row r="217" spans="2:10" ht="15.6">
      <c r="B217" s="13" t="s">
        <v>7</v>
      </c>
      <c r="C217" s="13" t="s">
        <v>8</v>
      </c>
      <c r="D217" s="41" t="s">
        <v>442</v>
      </c>
      <c r="E217" s="31"/>
      <c r="F217" s="15" t="s">
        <v>10</v>
      </c>
      <c r="G217" s="15" t="s">
        <v>245</v>
      </c>
      <c r="H217" s="15"/>
      <c r="I217" s="15" t="s">
        <v>247</v>
      </c>
      <c r="J217" s="12"/>
    </row>
    <row r="218" spans="2:10" ht="15.6" customHeight="1">
      <c r="B218" s="175" t="s">
        <v>301</v>
      </c>
      <c r="C218" s="34">
        <v>1207</v>
      </c>
      <c r="D218" s="38" t="s">
        <v>302</v>
      </c>
      <c r="E218" s="31"/>
      <c r="F218" s="106">
        <v>174.28319999999999</v>
      </c>
      <c r="G218" s="86">
        <v>0</v>
      </c>
      <c r="H218" s="15"/>
      <c r="I218" s="84">
        <f t="shared" si="13"/>
        <v>0</v>
      </c>
      <c r="J218" s="12"/>
    </row>
    <row r="219" spans="2:10" ht="15.6">
      <c r="B219" s="176"/>
      <c r="C219" s="34">
        <v>1420</v>
      </c>
      <c r="D219" s="38" t="s">
        <v>303</v>
      </c>
      <c r="E219" s="31"/>
      <c r="F219" s="106">
        <v>232.0812</v>
      </c>
      <c r="G219" s="86">
        <v>0</v>
      </c>
      <c r="H219" s="15"/>
      <c r="I219" s="84">
        <f t="shared" si="13"/>
        <v>0</v>
      </c>
      <c r="J219" s="12"/>
    </row>
    <row r="220" spans="2:10" ht="15.6">
      <c r="B220" s="176"/>
      <c r="C220" s="34">
        <v>1421</v>
      </c>
      <c r="D220" s="38" t="s">
        <v>519</v>
      </c>
      <c r="E220" s="31"/>
      <c r="F220" s="106">
        <v>232.0812</v>
      </c>
      <c r="G220" s="86">
        <v>0</v>
      </c>
      <c r="H220" s="15"/>
      <c r="I220" s="84">
        <f t="shared" si="13"/>
        <v>0</v>
      </c>
      <c r="J220" s="12"/>
    </row>
    <row r="221" spans="2:10" ht="15.6">
      <c r="B221" s="176"/>
      <c r="C221" s="34">
        <v>1503</v>
      </c>
      <c r="D221" s="38" t="s">
        <v>304</v>
      </c>
      <c r="E221" s="31"/>
      <c r="F221" s="106">
        <v>1556.5445999999999</v>
      </c>
      <c r="G221" s="86">
        <v>0</v>
      </c>
      <c r="H221" s="15"/>
      <c r="I221" s="84">
        <f t="shared" si="13"/>
        <v>0</v>
      </c>
      <c r="J221" s="12"/>
    </row>
    <row r="222" spans="2:10" ht="15.6">
      <c r="B222" s="176"/>
      <c r="C222" s="34">
        <v>1538</v>
      </c>
      <c r="D222" s="38" t="s">
        <v>305</v>
      </c>
      <c r="E222" s="31"/>
      <c r="F222" s="106">
        <v>406.21619999999996</v>
      </c>
      <c r="G222" s="86">
        <v>0</v>
      </c>
      <c r="H222" s="15"/>
      <c r="I222" s="84">
        <f t="shared" si="13"/>
        <v>0</v>
      </c>
      <c r="J222" s="12"/>
    </row>
    <row r="223" spans="2:10" ht="15.6">
      <c r="B223" s="176"/>
      <c r="C223" s="34">
        <v>1508</v>
      </c>
      <c r="D223" s="38" t="s">
        <v>306</v>
      </c>
      <c r="E223" s="31"/>
      <c r="F223" s="106">
        <v>696.54</v>
      </c>
      <c r="G223" s="86">
        <v>0</v>
      </c>
      <c r="H223" s="15"/>
      <c r="I223" s="84">
        <f t="shared" si="13"/>
        <v>0</v>
      </c>
      <c r="J223" s="12"/>
    </row>
    <row r="224" spans="2:10" ht="15.6">
      <c r="B224" s="176"/>
      <c r="C224" s="34">
        <v>1509</v>
      </c>
      <c r="D224" s="38" t="s">
        <v>307</v>
      </c>
      <c r="E224" s="31"/>
      <c r="F224" s="106">
        <v>696.54</v>
      </c>
      <c r="G224" s="86">
        <v>0</v>
      </c>
      <c r="H224" s="15"/>
      <c r="I224" s="84">
        <f t="shared" si="13"/>
        <v>0</v>
      </c>
      <c r="J224" s="12"/>
    </row>
    <row r="225" spans="2:10" ht="15.6">
      <c r="B225" s="176"/>
      <c r="C225" s="34">
        <v>1510</v>
      </c>
      <c r="D225" s="38" t="s">
        <v>308</v>
      </c>
      <c r="E225" s="31"/>
      <c r="F225" s="106">
        <v>696.54</v>
      </c>
      <c r="G225" s="86">
        <v>0</v>
      </c>
      <c r="H225" s="15"/>
      <c r="I225" s="84">
        <f t="shared" si="13"/>
        <v>0</v>
      </c>
      <c r="J225" s="12"/>
    </row>
    <row r="226" spans="2:10" ht="15.6">
      <c r="B226" s="176"/>
      <c r="C226" s="34">
        <v>1511</v>
      </c>
      <c r="D226" s="38" t="s">
        <v>309</v>
      </c>
      <c r="E226" s="31"/>
      <c r="F226" s="106">
        <v>696.54</v>
      </c>
      <c r="G226" s="86">
        <v>0</v>
      </c>
      <c r="H226" s="15"/>
      <c r="I226" s="84">
        <f t="shared" si="13"/>
        <v>0</v>
      </c>
      <c r="J226" s="12"/>
    </row>
    <row r="227" spans="2:10" ht="15.6">
      <c r="B227" s="176"/>
      <c r="C227" s="34">
        <v>1512</v>
      </c>
      <c r="D227" s="38" t="s">
        <v>310</v>
      </c>
      <c r="E227" s="31"/>
      <c r="F227" s="106">
        <v>696.54</v>
      </c>
      <c r="G227" s="86">
        <v>0</v>
      </c>
      <c r="H227" s="15"/>
      <c r="I227" s="84">
        <f t="shared" si="13"/>
        <v>0</v>
      </c>
      <c r="J227" s="12"/>
    </row>
    <row r="228" spans="2:10" ht="15.6">
      <c r="B228" s="176"/>
      <c r="C228" s="34">
        <v>1513</v>
      </c>
      <c r="D228" s="38" t="s">
        <v>311</v>
      </c>
      <c r="E228" s="31"/>
      <c r="F228" s="106">
        <v>696.54</v>
      </c>
      <c r="G228" s="86">
        <v>0</v>
      </c>
      <c r="H228" s="15"/>
      <c r="I228" s="84">
        <f t="shared" si="13"/>
        <v>0</v>
      </c>
      <c r="J228" s="12"/>
    </row>
    <row r="229" spans="2:10" ht="15.6">
      <c r="B229" s="176"/>
      <c r="C229" s="34">
        <v>1514</v>
      </c>
      <c r="D229" s="38" t="s">
        <v>312</v>
      </c>
      <c r="E229" s="31"/>
      <c r="F229" s="106">
        <v>696.54</v>
      </c>
      <c r="G229" s="86">
        <v>0</v>
      </c>
      <c r="H229" s="15"/>
      <c r="I229" s="84">
        <f t="shared" si="13"/>
        <v>0</v>
      </c>
      <c r="J229" s="12"/>
    </row>
    <row r="230" spans="2:10" ht="15.6">
      <c r="B230" s="176"/>
      <c r="C230" s="34">
        <v>1515</v>
      </c>
      <c r="D230" s="38" t="s">
        <v>313</v>
      </c>
      <c r="E230" s="31"/>
      <c r="F230" s="106">
        <v>696.54</v>
      </c>
      <c r="G230" s="86">
        <v>0</v>
      </c>
      <c r="H230" s="15"/>
      <c r="I230" s="84">
        <f t="shared" si="13"/>
        <v>0</v>
      </c>
      <c r="J230" s="12"/>
    </row>
    <row r="231" spans="2:10" ht="15.6">
      <c r="B231" s="176"/>
      <c r="C231" s="34">
        <v>1516</v>
      </c>
      <c r="D231" s="38" t="s">
        <v>314</v>
      </c>
      <c r="E231" s="31"/>
      <c r="F231" s="106">
        <v>696.54</v>
      </c>
      <c r="G231" s="86">
        <v>0</v>
      </c>
      <c r="H231" s="15"/>
      <c r="I231" s="84">
        <f t="shared" si="13"/>
        <v>0</v>
      </c>
      <c r="J231" s="12"/>
    </row>
    <row r="232" spans="2:10" ht="15.6">
      <c r="B232" s="176"/>
      <c r="C232" s="34">
        <v>1518</v>
      </c>
      <c r="D232" s="38" t="s">
        <v>315</v>
      </c>
      <c r="E232" s="31"/>
      <c r="F232" s="106">
        <v>696.54</v>
      </c>
      <c r="G232" s="86">
        <v>0</v>
      </c>
      <c r="H232" s="15"/>
      <c r="I232" s="84">
        <f t="shared" si="13"/>
        <v>0</v>
      </c>
      <c r="J232" s="12"/>
    </row>
    <row r="233" spans="2:10" ht="15.6">
      <c r="B233" s="176"/>
      <c r="C233" s="34">
        <v>1528</v>
      </c>
      <c r="D233" s="38" t="s">
        <v>316</v>
      </c>
      <c r="E233" s="31"/>
      <c r="F233" s="106">
        <v>696.54</v>
      </c>
      <c r="G233" s="86">
        <v>0</v>
      </c>
      <c r="H233" s="15"/>
      <c r="I233" s="84">
        <f t="shared" si="13"/>
        <v>0</v>
      </c>
      <c r="J233" s="12"/>
    </row>
    <row r="234" spans="2:10" ht="15.6">
      <c r="B234" s="176"/>
      <c r="C234" s="34">
        <v>1532</v>
      </c>
      <c r="D234" s="38" t="s">
        <v>317</v>
      </c>
      <c r="E234" s="31"/>
      <c r="F234" s="106">
        <v>777.75359999999989</v>
      </c>
      <c r="G234" s="86">
        <v>0</v>
      </c>
      <c r="H234" s="15"/>
      <c r="I234" s="84">
        <f t="shared" si="13"/>
        <v>0</v>
      </c>
      <c r="J234" s="12"/>
    </row>
    <row r="235" spans="2:10" ht="15.6">
      <c r="B235" s="176"/>
      <c r="C235" s="34">
        <v>1533</v>
      </c>
      <c r="D235" s="38" t="s">
        <v>318</v>
      </c>
      <c r="E235" s="31"/>
      <c r="F235" s="106">
        <v>696.54</v>
      </c>
      <c r="G235" s="86">
        <v>0</v>
      </c>
      <c r="H235" s="15"/>
      <c r="I235" s="84">
        <f t="shared" si="13"/>
        <v>0</v>
      </c>
      <c r="J235" s="12"/>
    </row>
    <row r="236" spans="2:10" ht="15.6">
      <c r="B236" s="176"/>
      <c r="C236" s="34">
        <v>1534</v>
      </c>
      <c r="D236" s="38" t="s">
        <v>319</v>
      </c>
      <c r="E236" s="31"/>
      <c r="F236" s="106">
        <v>696.54</v>
      </c>
      <c r="G236" s="86">
        <v>0</v>
      </c>
      <c r="H236" s="15"/>
      <c r="I236" s="84">
        <f t="shared" si="13"/>
        <v>0</v>
      </c>
      <c r="J236" s="12"/>
    </row>
    <row r="237" spans="2:10" ht="15.6">
      <c r="B237" s="176"/>
      <c r="C237" s="34">
        <v>1535</v>
      </c>
      <c r="D237" s="38" t="s">
        <v>320</v>
      </c>
      <c r="E237" s="31"/>
      <c r="F237" s="106">
        <v>696.54</v>
      </c>
      <c r="G237" s="86">
        <v>0</v>
      </c>
      <c r="H237" s="15"/>
      <c r="I237" s="84">
        <f t="shared" si="13"/>
        <v>0</v>
      </c>
      <c r="J237" s="12"/>
    </row>
    <row r="238" spans="2:10" ht="15.6">
      <c r="B238" s="176"/>
      <c r="C238" s="34">
        <v>1539</v>
      </c>
      <c r="D238" s="38" t="s">
        <v>321</v>
      </c>
      <c r="E238" s="31"/>
      <c r="F238" s="106">
        <v>696.54</v>
      </c>
      <c r="G238" s="86">
        <v>0</v>
      </c>
      <c r="H238" s="15"/>
      <c r="I238" s="84">
        <f t="shared" si="13"/>
        <v>0</v>
      </c>
      <c r="J238" s="12"/>
    </row>
    <row r="239" spans="2:10" ht="15.6">
      <c r="B239" s="176"/>
      <c r="C239" s="34">
        <v>1540</v>
      </c>
      <c r="D239" s="38" t="s">
        <v>322</v>
      </c>
      <c r="E239" s="31"/>
      <c r="F239" s="106">
        <v>696.54</v>
      </c>
      <c r="G239" s="86">
        <v>0</v>
      </c>
      <c r="H239" s="15"/>
      <c r="I239" s="84">
        <f t="shared" ref="I239:I289" si="14">SUM(F239*G239)</f>
        <v>0</v>
      </c>
      <c r="J239" s="12"/>
    </row>
    <row r="240" spans="2:10" ht="15.6">
      <c r="B240" s="176"/>
      <c r="C240" s="34">
        <v>1541</v>
      </c>
      <c r="D240" s="38" t="s">
        <v>323</v>
      </c>
      <c r="E240" s="31"/>
      <c r="F240" s="106">
        <v>696.54</v>
      </c>
      <c r="G240" s="86">
        <v>0</v>
      </c>
      <c r="H240" s="15"/>
      <c r="I240" s="84">
        <f t="shared" si="14"/>
        <v>0</v>
      </c>
      <c r="J240" s="12"/>
    </row>
    <row r="241" spans="2:10" ht="15.6">
      <c r="B241" s="176"/>
      <c r="C241" s="34">
        <v>1602</v>
      </c>
      <c r="D241" s="38" t="s">
        <v>324</v>
      </c>
      <c r="E241" s="31"/>
      <c r="F241" s="106">
        <v>12.8934</v>
      </c>
      <c r="G241" s="86">
        <v>0</v>
      </c>
      <c r="H241" s="15"/>
      <c r="I241" s="84">
        <f t="shared" si="14"/>
        <v>0</v>
      </c>
      <c r="J241" s="12"/>
    </row>
    <row r="242" spans="2:10" ht="15.6">
      <c r="B242" s="176"/>
      <c r="C242" s="34">
        <v>1605</v>
      </c>
      <c r="D242" s="38" t="s">
        <v>325</v>
      </c>
      <c r="E242" s="31"/>
      <c r="F242" s="106">
        <v>11.5596</v>
      </c>
      <c r="G242" s="86">
        <v>0</v>
      </c>
      <c r="H242" s="15"/>
      <c r="I242" s="84">
        <f t="shared" si="14"/>
        <v>0</v>
      </c>
      <c r="J242" s="12"/>
    </row>
    <row r="243" spans="2:10" ht="15.6">
      <c r="B243" s="176"/>
      <c r="C243" s="34">
        <v>1614</v>
      </c>
      <c r="D243" s="38" t="s">
        <v>326</v>
      </c>
      <c r="E243" s="31"/>
      <c r="F243" s="106">
        <v>11.5596</v>
      </c>
      <c r="G243" s="86">
        <v>0</v>
      </c>
      <c r="H243" s="15"/>
      <c r="I243" s="84">
        <f t="shared" si="14"/>
        <v>0</v>
      </c>
      <c r="J243" s="12"/>
    </row>
    <row r="244" spans="2:10" ht="15.6">
      <c r="B244" s="176"/>
      <c r="C244" s="34">
        <v>1800</v>
      </c>
      <c r="D244" s="38" t="s">
        <v>327</v>
      </c>
      <c r="E244" s="31"/>
      <c r="F244" s="106">
        <v>1.9265999999999999</v>
      </c>
      <c r="G244" s="86">
        <v>0</v>
      </c>
      <c r="H244" s="15"/>
      <c r="I244" s="84">
        <f t="shared" si="14"/>
        <v>0</v>
      </c>
      <c r="J244" s="12"/>
    </row>
    <row r="245" spans="2:10" ht="15.6">
      <c r="B245" s="176"/>
      <c r="C245" s="34">
        <v>1803</v>
      </c>
      <c r="D245" s="38" t="s">
        <v>328</v>
      </c>
      <c r="E245" s="31"/>
      <c r="F245" s="106">
        <v>1.1856</v>
      </c>
      <c r="G245" s="86">
        <v>0</v>
      </c>
      <c r="H245" s="15"/>
      <c r="I245" s="84">
        <f t="shared" si="14"/>
        <v>0</v>
      </c>
      <c r="J245" s="12"/>
    </row>
    <row r="246" spans="2:10" ht="15.6">
      <c r="B246" s="176"/>
      <c r="C246" s="34">
        <v>6015</v>
      </c>
      <c r="D246" s="38" t="s">
        <v>329</v>
      </c>
      <c r="E246" s="31"/>
      <c r="F246" s="106">
        <v>14.375399999999997</v>
      </c>
      <c r="G246" s="86">
        <v>0</v>
      </c>
      <c r="H246" s="15"/>
      <c r="I246" s="84">
        <f t="shared" si="14"/>
        <v>0</v>
      </c>
      <c r="J246" s="12"/>
    </row>
    <row r="247" spans="2:10" ht="15.6">
      <c r="B247" s="176"/>
      <c r="C247" s="34">
        <v>7003</v>
      </c>
      <c r="D247" s="38" t="s">
        <v>520</v>
      </c>
      <c r="E247" s="31"/>
      <c r="F247" s="106">
        <v>378.35</v>
      </c>
      <c r="G247" s="86">
        <v>0</v>
      </c>
      <c r="H247" s="15"/>
      <c r="I247" s="84">
        <f t="shared" ref="I247" si="15">SUM(F247*G247)</f>
        <v>0</v>
      </c>
      <c r="J247" s="12"/>
    </row>
    <row r="248" spans="2:10" ht="15.6">
      <c r="B248" s="176"/>
      <c r="C248" s="34">
        <v>7004</v>
      </c>
      <c r="D248" s="38" t="s">
        <v>431</v>
      </c>
      <c r="E248" s="31"/>
      <c r="F248" s="106">
        <v>378.35</v>
      </c>
      <c r="G248" s="86">
        <v>0</v>
      </c>
      <c r="H248" s="15"/>
      <c r="I248" s="84">
        <f t="shared" ref="I248:I249" si="16">SUM(F248*G248)</f>
        <v>0</v>
      </c>
      <c r="J248" s="12"/>
    </row>
    <row r="249" spans="2:10" ht="15.6">
      <c r="B249" s="177"/>
      <c r="C249" s="34">
        <v>7005</v>
      </c>
      <c r="D249" s="38" t="s">
        <v>432</v>
      </c>
      <c r="E249" s="31"/>
      <c r="F249" s="106">
        <v>378.35</v>
      </c>
      <c r="G249" s="86">
        <v>0</v>
      </c>
      <c r="H249" s="15"/>
      <c r="I249" s="84">
        <f t="shared" si="16"/>
        <v>0</v>
      </c>
      <c r="J249" s="12"/>
    </row>
    <row r="250" spans="2:10" ht="15.6">
      <c r="B250" s="13" t="s">
        <v>7</v>
      </c>
      <c r="C250" s="13" t="s">
        <v>8</v>
      </c>
      <c r="D250" s="41" t="s">
        <v>442</v>
      </c>
      <c r="E250" s="31"/>
      <c r="F250" s="15" t="s">
        <v>10</v>
      </c>
      <c r="G250" s="15" t="s">
        <v>245</v>
      </c>
      <c r="H250" s="15"/>
      <c r="I250" s="15" t="s">
        <v>247</v>
      </c>
      <c r="J250" s="12"/>
    </row>
    <row r="251" spans="2:10" ht="15.6" customHeight="1">
      <c r="B251" s="175" t="s">
        <v>330</v>
      </c>
      <c r="C251" s="37" t="s">
        <v>331</v>
      </c>
      <c r="D251" s="38" t="s">
        <v>332</v>
      </c>
      <c r="E251" s="31"/>
      <c r="F251" s="106">
        <v>429.92819999999995</v>
      </c>
      <c r="G251" s="86">
        <v>0</v>
      </c>
      <c r="H251" s="15"/>
      <c r="I251" s="84">
        <f t="shared" si="14"/>
        <v>0</v>
      </c>
      <c r="J251" s="12"/>
    </row>
    <row r="252" spans="2:10" ht="15.6">
      <c r="B252" s="176"/>
      <c r="C252" s="37" t="s">
        <v>333</v>
      </c>
      <c r="D252" s="38" t="s">
        <v>334</v>
      </c>
      <c r="E252" s="31"/>
      <c r="F252" s="106">
        <v>286.767</v>
      </c>
      <c r="G252" s="86">
        <v>0</v>
      </c>
      <c r="H252" s="15"/>
      <c r="I252" s="84">
        <f t="shared" si="14"/>
        <v>0</v>
      </c>
      <c r="J252" s="12"/>
    </row>
    <row r="253" spans="2:10" ht="15.6">
      <c r="B253" s="176"/>
      <c r="C253" s="37" t="s">
        <v>335</v>
      </c>
      <c r="D253" s="38" t="s">
        <v>336</v>
      </c>
      <c r="E253" s="31"/>
      <c r="F253" s="106">
        <v>286.767</v>
      </c>
      <c r="G253" s="86">
        <v>0</v>
      </c>
      <c r="H253" s="15"/>
      <c r="I253" s="84">
        <f t="shared" si="14"/>
        <v>0</v>
      </c>
      <c r="J253" s="12"/>
    </row>
    <row r="254" spans="2:10" ht="15.6">
      <c r="B254" s="176"/>
      <c r="C254" s="37" t="s">
        <v>337</v>
      </c>
      <c r="D254" s="38" t="s">
        <v>338</v>
      </c>
      <c r="E254" s="31"/>
      <c r="F254" s="106">
        <v>286.767</v>
      </c>
      <c r="G254" s="86">
        <v>0</v>
      </c>
      <c r="H254" s="15"/>
      <c r="I254" s="84">
        <f t="shared" si="14"/>
        <v>0</v>
      </c>
      <c r="J254" s="12"/>
    </row>
    <row r="255" spans="2:10" ht="15.6">
      <c r="B255" s="176"/>
      <c r="C255" s="34">
        <v>1608</v>
      </c>
      <c r="D255" s="38" t="s">
        <v>339</v>
      </c>
      <c r="E255" s="31"/>
      <c r="F255" s="106">
        <v>157.833</v>
      </c>
      <c r="G255" s="86">
        <v>0</v>
      </c>
      <c r="H255" s="15"/>
      <c r="I255" s="84">
        <f t="shared" si="14"/>
        <v>0</v>
      </c>
      <c r="J255" s="12"/>
    </row>
    <row r="256" spans="2:10" ht="15.6">
      <c r="B256" s="176"/>
      <c r="C256" s="34">
        <v>1609</v>
      </c>
      <c r="D256" s="38" t="s">
        <v>340</v>
      </c>
      <c r="E256" s="31"/>
      <c r="F256" s="106">
        <v>172.06019999999998</v>
      </c>
      <c r="G256" s="86">
        <v>0</v>
      </c>
      <c r="H256" s="15"/>
      <c r="I256" s="84">
        <f t="shared" si="14"/>
        <v>0</v>
      </c>
      <c r="J256" s="12"/>
    </row>
    <row r="257" spans="2:10" ht="15.6">
      <c r="B257" s="176"/>
      <c r="C257" s="34">
        <v>1610</v>
      </c>
      <c r="D257" s="38" t="s">
        <v>341</v>
      </c>
      <c r="E257" s="31"/>
      <c r="F257" s="106">
        <v>72.025199999999998</v>
      </c>
      <c r="G257" s="86">
        <v>0</v>
      </c>
      <c r="H257" s="15"/>
      <c r="I257" s="84">
        <f t="shared" si="14"/>
        <v>0</v>
      </c>
      <c r="J257" s="12"/>
    </row>
    <row r="258" spans="2:10" ht="15.6">
      <c r="B258" s="176"/>
      <c r="C258" s="34">
        <v>1611</v>
      </c>
      <c r="D258" s="38" t="s">
        <v>342</v>
      </c>
      <c r="E258" s="31"/>
      <c r="F258" s="106">
        <v>208.96199999999996</v>
      </c>
      <c r="G258" s="86">
        <v>0</v>
      </c>
      <c r="H258" s="15"/>
      <c r="I258" s="84">
        <f t="shared" si="14"/>
        <v>0</v>
      </c>
      <c r="J258" s="12"/>
    </row>
    <row r="259" spans="2:10" ht="15.6">
      <c r="B259" s="176"/>
      <c r="C259" s="34">
        <v>1612</v>
      </c>
      <c r="D259" s="38" t="s">
        <v>343</v>
      </c>
      <c r="E259" s="31"/>
      <c r="F259" s="106">
        <v>143.75399999999999</v>
      </c>
      <c r="G259" s="86">
        <v>0</v>
      </c>
      <c r="H259" s="15"/>
      <c r="I259" s="84">
        <f t="shared" si="14"/>
        <v>0</v>
      </c>
      <c r="J259" s="12"/>
    </row>
    <row r="260" spans="2:10" ht="15.6">
      <c r="B260" s="176"/>
      <c r="C260" s="34">
        <v>1613</v>
      </c>
      <c r="D260" s="38" t="s">
        <v>344</v>
      </c>
      <c r="E260" s="53"/>
      <c r="F260" s="115">
        <v>290.18</v>
      </c>
      <c r="G260" s="86">
        <v>0</v>
      </c>
      <c r="H260" s="15"/>
      <c r="I260" s="84">
        <f t="shared" si="14"/>
        <v>0</v>
      </c>
      <c r="J260" s="12"/>
    </row>
    <row r="261" spans="2:10" ht="15.6">
      <c r="B261" s="176"/>
      <c r="C261" s="34">
        <v>1636</v>
      </c>
      <c r="D261" s="38" t="s">
        <v>345</v>
      </c>
      <c r="E261" s="53"/>
      <c r="F261" s="115">
        <v>348.27</v>
      </c>
      <c r="G261" s="86">
        <v>0</v>
      </c>
      <c r="H261" s="15"/>
      <c r="I261" s="84">
        <f t="shared" si="14"/>
        <v>0</v>
      </c>
      <c r="J261" s="12"/>
    </row>
    <row r="262" spans="2:10" ht="15.6">
      <c r="B262" s="177"/>
      <c r="C262" s="34">
        <v>1637</v>
      </c>
      <c r="D262" s="38" t="s">
        <v>537</v>
      </c>
      <c r="E262" s="53"/>
      <c r="F262" s="115">
        <v>151.02000000000001</v>
      </c>
      <c r="G262" s="86">
        <v>0</v>
      </c>
      <c r="H262" s="15"/>
      <c r="I262" s="84">
        <f t="shared" si="14"/>
        <v>0</v>
      </c>
      <c r="J262" s="12"/>
    </row>
    <row r="263" spans="2:10" ht="15.6">
      <c r="B263" s="13" t="s">
        <v>7</v>
      </c>
      <c r="C263" s="13" t="s">
        <v>8</v>
      </c>
      <c r="D263" s="41" t="s">
        <v>442</v>
      </c>
      <c r="E263" s="31"/>
      <c r="F263" s="15" t="s">
        <v>10</v>
      </c>
      <c r="G263" s="15" t="s">
        <v>245</v>
      </c>
      <c r="H263" s="15"/>
      <c r="I263" s="15" t="s">
        <v>247</v>
      </c>
      <c r="J263" s="12"/>
    </row>
    <row r="264" spans="2:10" ht="15.6" customHeight="1">
      <c r="B264" s="196" t="s">
        <v>509</v>
      </c>
      <c r="C264" s="118">
        <v>1700</v>
      </c>
      <c r="D264" s="38" t="s">
        <v>521</v>
      </c>
      <c r="E264" s="31"/>
      <c r="F264" s="106">
        <v>180.06300000000002</v>
      </c>
      <c r="G264" s="86">
        <v>0</v>
      </c>
      <c r="H264" s="15"/>
      <c r="I264" s="84">
        <f t="shared" si="14"/>
        <v>0</v>
      </c>
      <c r="J264" s="12"/>
    </row>
    <row r="265" spans="2:10" ht="15.6">
      <c r="B265" s="197"/>
      <c r="C265" s="118">
        <v>1701</v>
      </c>
      <c r="D265" s="38" t="s">
        <v>522</v>
      </c>
      <c r="E265" s="31"/>
      <c r="F265" s="106">
        <v>180.06300000000002</v>
      </c>
      <c r="G265" s="86">
        <v>0</v>
      </c>
      <c r="H265" s="15"/>
      <c r="I265" s="84">
        <f t="shared" si="14"/>
        <v>0</v>
      </c>
      <c r="J265" s="12"/>
    </row>
    <row r="266" spans="2:10" ht="15.6">
      <c r="B266" s="197"/>
      <c r="C266" s="118">
        <v>1702</v>
      </c>
      <c r="D266" s="38" t="s">
        <v>523</v>
      </c>
      <c r="E266" s="31"/>
      <c r="F266" s="106">
        <v>180.06300000000002</v>
      </c>
      <c r="G266" s="86">
        <v>0</v>
      </c>
      <c r="H266" s="15"/>
      <c r="I266" s="84">
        <f t="shared" si="14"/>
        <v>0</v>
      </c>
      <c r="J266" s="12"/>
    </row>
    <row r="267" spans="2:10" ht="15.6">
      <c r="B267" s="197"/>
      <c r="C267" s="118">
        <v>1703</v>
      </c>
      <c r="D267" s="38" t="s">
        <v>524</v>
      </c>
      <c r="E267" s="31"/>
      <c r="F267" s="106">
        <v>180.06300000000002</v>
      </c>
      <c r="G267" s="86">
        <v>0</v>
      </c>
      <c r="H267" s="15"/>
      <c r="I267" s="84">
        <f t="shared" si="14"/>
        <v>0</v>
      </c>
      <c r="J267" s="12"/>
    </row>
    <row r="268" spans="2:10" ht="15.6">
      <c r="B268" s="197"/>
      <c r="C268" s="118">
        <v>1704</v>
      </c>
      <c r="D268" s="38" t="s">
        <v>525</v>
      </c>
      <c r="E268" s="31"/>
      <c r="F268" s="106">
        <v>180.06300000000002</v>
      </c>
      <c r="G268" s="86">
        <v>0</v>
      </c>
      <c r="H268" s="15"/>
      <c r="I268" s="84">
        <f t="shared" si="14"/>
        <v>0</v>
      </c>
      <c r="J268" s="12"/>
    </row>
    <row r="269" spans="2:10" ht="15.6">
      <c r="B269" s="197"/>
      <c r="C269" s="118">
        <v>1705</v>
      </c>
      <c r="D269" s="38" t="s">
        <v>526</v>
      </c>
      <c r="E269" s="31"/>
      <c r="F269" s="106">
        <v>180.06300000000002</v>
      </c>
      <c r="G269" s="86">
        <v>0</v>
      </c>
      <c r="H269" s="15"/>
      <c r="I269" s="84">
        <f t="shared" si="14"/>
        <v>0</v>
      </c>
      <c r="J269" s="12"/>
    </row>
    <row r="270" spans="2:10" ht="15.6">
      <c r="B270" s="197"/>
      <c r="C270" s="118">
        <v>1706</v>
      </c>
      <c r="D270" s="38" t="s">
        <v>527</v>
      </c>
      <c r="E270" s="31"/>
      <c r="F270" s="106">
        <v>180.06300000000002</v>
      </c>
      <c r="G270" s="86">
        <v>0</v>
      </c>
      <c r="H270" s="15"/>
      <c r="I270" s="84">
        <f t="shared" si="14"/>
        <v>0</v>
      </c>
      <c r="J270" s="12"/>
    </row>
    <row r="271" spans="2:10" ht="15.6">
      <c r="B271" s="197"/>
      <c r="C271" s="118">
        <v>1707</v>
      </c>
      <c r="D271" s="38" t="s">
        <v>528</v>
      </c>
      <c r="E271" s="31"/>
      <c r="F271" s="106">
        <v>180.06300000000002</v>
      </c>
      <c r="G271" s="86">
        <v>0</v>
      </c>
      <c r="H271" s="15"/>
      <c r="I271" s="84">
        <f t="shared" si="14"/>
        <v>0</v>
      </c>
      <c r="J271" s="12"/>
    </row>
    <row r="272" spans="2:10" ht="15.6">
      <c r="B272" s="197"/>
      <c r="C272" s="118">
        <v>4001</v>
      </c>
      <c r="D272" s="38" t="s">
        <v>530</v>
      </c>
      <c r="E272" s="31"/>
      <c r="F272" s="106">
        <v>100.04</v>
      </c>
      <c r="G272" s="86">
        <v>0</v>
      </c>
      <c r="H272" s="15"/>
      <c r="I272" s="84">
        <f t="shared" ref="I272:I279" si="17">SUM(F272*G272)</f>
        <v>0</v>
      </c>
      <c r="J272" s="12"/>
    </row>
    <row r="273" spans="2:10" ht="15.6">
      <c r="B273" s="197"/>
      <c r="C273" s="118">
        <v>4002</v>
      </c>
      <c r="D273" s="38" t="s">
        <v>529</v>
      </c>
      <c r="E273" s="31"/>
      <c r="F273" s="106">
        <v>100.04</v>
      </c>
      <c r="G273" s="86">
        <v>0</v>
      </c>
      <c r="H273" s="15"/>
      <c r="I273" s="84">
        <f t="shared" si="17"/>
        <v>0</v>
      </c>
      <c r="J273" s="12"/>
    </row>
    <row r="274" spans="2:10" ht="15.6">
      <c r="B274" s="197"/>
      <c r="C274" s="118">
        <v>4003</v>
      </c>
      <c r="D274" s="38" t="s">
        <v>531</v>
      </c>
      <c r="E274" s="31"/>
      <c r="F274" s="106">
        <v>100.04</v>
      </c>
      <c r="G274" s="86">
        <v>0</v>
      </c>
      <c r="H274" s="15"/>
      <c r="I274" s="84">
        <f t="shared" si="17"/>
        <v>0</v>
      </c>
      <c r="J274" s="12"/>
    </row>
    <row r="275" spans="2:10" ht="15.6">
      <c r="B275" s="197"/>
      <c r="C275" s="118">
        <v>4004</v>
      </c>
      <c r="D275" s="38" t="s">
        <v>532</v>
      </c>
      <c r="E275" s="31"/>
      <c r="F275" s="106">
        <v>100.04</v>
      </c>
      <c r="G275" s="86">
        <v>0</v>
      </c>
      <c r="H275" s="15"/>
      <c r="I275" s="84">
        <f t="shared" si="17"/>
        <v>0</v>
      </c>
      <c r="J275" s="12"/>
    </row>
    <row r="276" spans="2:10" ht="15.6">
      <c r="B276" s="197"/>
      <c r="C276" s="118">
        <v>4005</v>
      </c>
      <c r="D276" s="38" t="s">
        <v>533</v>
      </c>
      <c r="E276" s="31"/>
      <c r="F276" s="106">
        <v>100.04</v>
      </c>
      <c r="G276" s="86">
        <v>0</v>
      </c>
      <c r="H276" s="15"/>
      <c r="I276" s="84">
        <f t="shared" si="17"/>
        <v>0</v>
      </c>
      <c r="J276" s="12"/>
    </row>
    <row r="277" spans="2:10" ht="15.6">
      <c r="B277" s="197"/>
      <c r="C277" s="118">
        <v>4006</v>
      </c>
      <c r="D277" s="38" t="s">
        <v>534</v>
      </c>
      <c r="E277" s="31"/>
      <c r="F277" s="106">
        <v>100.04</v>
      </c>
      <c r="G277" s="86">
        <v>0</v>
      </c>
      <c r="H277" s="15"/>
      <c r="I277" s="84">
        <f t="shared" si="17"/>
        <v>0</v>
      </c>
      <c r="J277" s="12"/>
    </row>
    <row r="278" spans="2:10" ht="15.6">
      <c r="B278" s="197"/>
      <c r="C278" s="118">
        <v>4007</v>
      </c>
      <c r="D278" s="38" t="s">
        <v>535</v>
      </c>
      <c r="E278" s="31"/>
      <c r="F278" s="106">
        <v>100.04</v>
      </c>
      <c r="G278" s="86">
        <v>0</v>
      </c>
      <c r="H278" s="15"/>
      <c r="I278" s="84">
        <f t="shared" si="17"/>
        <v>0</v>
      </c>
      <c r="J278" s="12"/>
    </row>
    <row r="279" spans="2:10" ht="15.6">
      <c r="B279" s="198"/>
      <c r="C279" s="118">
        <v>4008</v>
      </c>
      <c r="D279" s="38" t="s">
        <v>536</v>
      </c>
      <c r="E279" s="31"/>
      <c r="F279" s="106">
        <v>100.04</v>
      </c>
      <c r="G279" s="86">
        <v>0</v>
      </c>
      <c r="H279" s="15"/>
      <c r="I279" s="84">
        <f t="shared" si="17"/>
        <v>0</v>
      </c>
      <c r="J279" s="12"/>
    </row>
    <row r="280" spans="2:10" ht="15.6">
      <c r="B280" s="13" t="s">
        <v>7</v>
      </c>
      <c r="C280" s="13" t="s">
        <v>8</v>
      </c>
      <c r="D280" s="41" t="s">
        <v>442</v>
      </c>
      <c r="E280" s="31"/>
      <c r="F280" s="15" t="s">
        <v>10</v>
      </c>
      <c r="G280" s="15" t="s">
        <v>245</v>
      </c>
      <c r="H280" s="15"/>
      <c r="I280" s="15" t="s">
        <v>247</v>
      </c>
      <c r="J280" s="12"/>
    </row>
    <row r="281" spans="2:10" ht="15.6" customHeight="1">
      <c r="B281" s="191" t="s">
        <v>374</v>
      </c>
      <c r="C281" s="37" t="s">
        <v>346</v>
      </c>
      <c r="D281" s="38" t="s">
        <v>347</v>
      </c>
      <c r="E281" s="31"/>
      <c r="F281" s="106">
        <v>28.898999999999994</v>
      </c>
      <c r="G281" s="86">
        <v>0</v>
      </c>
      <c r="H281" s="15"/>
      <c r="I281" s="84">
        <f t="shared" si="14"/>
        <v>0</v>
      </c>
      <c r="J281" s="12"/>
    </row>
    <row r="282" spans="2:10" ht="15.6">
      <c r="B282" s="191"/>
      <c r="C282" s="37" t="s">
        <v>348</v>
      </c>
      <c r="D282" s="38" t="s">
        <v>349</v>
      </c>
      <c r="E282" s="31"/>
      <c r="F282" s="106">
        <v>40.162199999999991</v>
      </c>
      <c r="G282" s="86">
        <v>0</v>
      </c>
      <c r="H282" s="15"/>
      <c r="I282" s="84">
        <f t="shared" si="14"/>
        <v>0</v>
      </c>
      <c r="J282" s="12"/>
    </row>
    <row r="283" spans="2:10" ht="15.6">
      <c r="B283" s="191"/>
      <c r="C283" s="37" t="s">
        <v>350</v>
      </c>
      <c r="D283" s="38" t="s">
        <v>351</v>
      </c>
      <c r="E283" s="31"/>
      <c r="F283" s="106">
        <v>50.091599999999993</v>
      </c>
      <c r="G283" s="86">
        <v>0</v>
      </c>
      <c r="H283" s="15"/>
      <c r="I283" s="84">
        <f t="shared" ref="I283:I296" si="18">SUM(F283*G283)</f>
        <v>0</v>
      </c>
      <c r="J283" s="12"/>
    </row>
    <row r="284" spans="2:10" ht="15.6">
      <c r="B284" s="191"/>
      <c r="C284" s="37" t="s">
        <v>352</v>
      </c>
      <c r="D284" s="38" t="s">
        <v>353</v>
      </c>
      <c r="E284" s="31"/>
      <c r="F284" s="106">
        <v>64.170599999999993</v>
      </c>
      <c r="G284" s="86">
        <v>0</v>
      </c>
      <c r="H284" s="15"/>
      <c r="I284" s="84">
        <f t="shared" si="18"/>
        <v>0</v>
      </c>
      <c r="J284" s="12"/>
    </row>
    <row r="285" spans="2:10" ht="15.6">
      <c r="B285" s="191"/>
      <c r="C285" s="37" t="s">
        <v>354</v>
      </c>
      <c r="D285" s="38" t="s">
        <v>355</v>
      </c>
      <c r="E285" s="31"/>
      <c r="F285" s="106">
        <v>50.091599999999993</v>
      </c>
      <c r="G285" s="86">
        <v>0</v>
      </c>
      <c r="H285" s="15"/>
      <c r="I285" s="84">
        <f t="shared" si="18"/>
        <v>0</v>
      </c>
      <c r="J285" s="12"/>
    </row>
    <row r="286" spans="2:10" ht="15.6">
      <c r="B286" s="191"/>
      <c r="C286" s="37" t="s">
        <v>356</v>
      </c>
      <c r="D286" s="38" t="s">
        <v>357</v>
      </c>
      <c r="E286" s="31"/>
      <c r="F286" s="106">
        <v>25.045799999999996</v>
      </c>
      <c r="G286" s="86">
        <v>0</v>
      </c>
      <c r="H286" s="15"/>
      <c r="I286" s="84">
        <f t="shared" si="18"/>
        <v>0</v>
      </c>
      <c r="J286" s="12"/>
    </row>
    <row r="287" spans="2:10" ht="15.6">
      <c r="B287" s="191"/>
      <c r="C287" s="37" t="s">
        <v>358</v>
      </c>
      <c r="D287" s="38" t="s">
        <v>359</v>
      </c>
      <c r="E287" s="31"/>
      <c r="F287" s="106">
        <v>50.091599999999993</v>
      </c>
      <c r="G287" s="86">
        <v>0</v>
      </c>
      <c r="H287" s="15"/>
      <c r="I287" s="84">
        <f t="shared" si="18"/>
        <v>0</v>
      </c>
      <c r="J287" s="12"/>
    </row>
    <row r="288" spans="2:10" ht="15.6">
      <c r="B288" s="191"/>
      <c r="C288" s="37" t="s">
        <v>360</v>
      </c>
      <c r="D288" s="38" t="s">
        <v>361</v>
      </c>
      <c r="E288" s="31"/>
      <c r="F288" s="106">
        <v>50.091599999999993</v>
      </c>
      <c r="G288" s="86">
        <v>0</v>
      </c>
      <c r="H288" s="15"/>
      <c r="I288" s="84">
        <f t="shared" si="18"/>
        <v>0</v>
      </c>
      <c r="J288" s="12"/>
    </row>
    <row r="289" spans="2:11" ht="15.6">
      <c r="B289" s="191"/>
      <c r="C289" s="37" t="s">
        <v>362</v>
      </c>
      <c r="D289" s="38" t="s">
        <v>363</v>
      </c>
      <c r="E289" s="31"/>
      <c r="F289" s="106">
        <v>50.091599999999993</v>
      </c>
      <c r="G289" s="86">
        <v>0</v>
      </c>
      <c r="H289" s="15"/>
      <c r="I289" s="84">
        <f t="shared" si="18"/>
        <v>0</v>
      </c>
      <c r="J289" s="12"/>
    </row>
    <row r="290" spans="2:11" ht="15.6">
      <c r="B290" s="191"/>
      <c r="C290" s="37" t="s">
        <v>364</v>
      </c>
      <c r="D290" s="38" t="s">
        <v>365</v>
      </c>
      <c r="E290" s="31"/>
      <c r="F290" s="106">
        <v>25.045799999999996</v>
      </c>
      <c r="G290" s="86">
        <v>0</v>
      </c>
      <c r="H290" s="15"/>
      <c r="I290" s="84">
        <f t="shared" si="18"/>
        <v>0</v>
      </c>
      <c r="J290" s="12"/>
    </row>
    <row r="291" spans="2:11" ht="15.6">
      <c r="B291" s="13" t="s">
        <v>7</v>
      </c>
      <c r="C291" s="13" t="s">
        <v>8</v>
      </c>
      <c r="D291" s="41" t="s">
        <v>442</v>
      </c>
      <c r="E291" s="31"/>
      <c r="F291" s="15" t="s">
        <v>10</v>
      </c>
      <c r="G291" s="15" t="s">
        <v>245</v>
      </c>
      <c r="H291" s="15"/>
      <c r="I291" s="15" t="s">
        <v>247</v>
      </c>
      <c r="J291" s="12"/>
    </row>
    <row r="292" spans="2:11" ht="15.6" customHeight="1">
      <c r="B292" s="192" t="s">
        <v>366</v>
      </c>
      <c r="C292" s="37" t="s">
        <v>472</v>
      </c>
      <c r="D292" s="38" t="s">
        <v>473</v>
      </c>
      <c r="E292" s="31"/>
      <c r="F292" s="106">
        <v>350</v>
      </c>
      <c r="G292" s="86">
        <v>0</v>
      </c>
      <c r="H292" s="15"/>
      <c r="I292" s="84">
        <f t="shared" si="18"/>
        <v>0</v>
      </c>
      <c r="J292" s="12"/>
    </row>
    <row r="293" spans="2:11" ht="15.6">
      <c r="B293" s="192"/>
      <c r="C293" s="37" t="s">
        <v>367</v>
      </c>
      <c r="D293" s="38" t="s">
        <v>368</v>
      </c>
      <c r="E293" s="31"/>
      <c r="F293" s="106">
        <v>320.85299999999995</v>
      </c>
      <c r="G293" s="86">
        <v>0</v>
      </c>
      <c r="H293" s="15"/>
      <c r="I293" s="84">
        <f t="shared" si="18"/>
        <v>0</v>
      </c>
      <c r="J293" s="12"/>
    </row>
    <row r="294" spans="2:11" ht="15.6">
      <c r="B294" s="192"/>
      <c r="C294" s="34">
        <v>6034</v>
      </c>
      <c r="D294" s="38" t="s">
        <v>369</v>
      </c>
      <c r="E294" s="31"/>
      <c r="F294" s="106">
        <v>74.248199999999983</v>
      </c>
      <c r="G294" s="86">
        <v>0</v>
      </c>
      <c r="H294" s="15"/>
      <c r="I294" s="84">
        <f t="shared" si="18"/>
        <v>0</v>
      </c>
    </row>
    <row r="295" spans="2:11" ht="15.6">
      <c r="B295" s="192"/>
      <c r="C295" s="34">
        <v>6061</v>
      </c>
      <c r="D295" s="38" t="s">
        <v>370</v>
      </c>
      <c r="E295" s="31"/>
      <c r="F295" s="106">
        <v>49.498799999999996</v>
      </c>
      <c r="G295" s="86">
        <v>0</v>
      </c>
      <c r="H295" s="15"/>
      <c r="I295" s="84">
        <f t="shared" si="18"/>
        <v>0</v>
      </c>
    </row>
    <row r="296" spans="2:11" ht="15.6">
      <c r="B296" s="192"/>
      <c r="C296" s="34">
        <v>6023</v>
      </c>
      <c r="D296" s="38" t="s">
        <v>371</v>
      </c>
      <c r="E296" s="31"/>
      <c r="F296" s="106">
        <v>46.534799999999997</v>
      </c>
      <c r="G296" s="86">
        <v>0</v>
      </c>
      <c r="H296" s="15"/>
      <c r="I296" s="84">
        <f t="shared" si="18"/>
        <v>0</v>
      </c>
    </row>
    <row r="297" spans="2:11" ht="15.6">
      <c r="B297" s="97"/>
      <c r="C297" s="88"/>
      <c r="D297" s="89"/>
      <c r="E297" s="94"/>
      <c r="F297" s="90"/>
      <c r="G297" s="91"/>
      <c r="H297" s="11"/>
      <c r="I297" s="90"/>
    </row>
    <row r="298" spans="2:11" ht="15" thickBot="1"/>
    <row r="299" spans="2:11">
      <c r="G299" s="180" t="s">
        <v>378</v>
      </c>
      <c r="H299" s="240"/>
      <c r="I299" s="70">
        <f>SUM(I23:I169)</f>
        <v>0</v>
      </c>
      <c r="K299" s="244" t="s">
        <v>538</v>
      </c>
    </row>
    <row r="300" spans="2:11">
      <c r="G300" s="121" t="s">
        <v>443</v>
      </c>
      <c r="H300" s="238"/>
      <c r="I300" s="46">
        <f>SUM(I174:I296)</f>
        <v>0</v>
      </c>
      <c r="K300" t="s">
        <v>539</v>
      </c>
    </row>
    <row r="301" spans="2:11" ht="15" thickBot="1">
      <c r="G301" s="121" t="s">
        <v>429</v>
      </c>
      <c r="H301" s="239"/>
      <c r="I301" s="46">
        <f>SUM(I299)*0.129139571+I299+I300</f>
        <v>0</v>
      </c>
      <c r="K301" t="s">
        <v>540</v>
      </c>
    </row>
    <row r="302" spans="2:11" ht="15" thickBot="1">
      <c r="G302" s="55" t="s">
        <v>430</v>
      </c>
      <c r="H302" s="73" t="s">
        <v>437</v>
      </c>
      <c r="I302" s="68">
        <v>0</v>
      </c>
      <c r="K302" t="s">
        <v>541</v>
      </c>
    </row>
    <row r="303" spans="2:11">
      <c r="G303" s="121" t="s">
        <v>267</v>
      </c>
      <c r="H303" s="238"/>
      <c r="I303" s="46">
        <f>SUM(I299,I300,I302)*100/114</f>
        <v>0</v>
      </c>
      <c r="K303" t="s">
        <v>542</v>
      </c>
    </row>
    <row r="304" spans="2:11">
      <c r="G304" s="121" t="s">
        <v>6</v>
      </c>
      <c r="H304" s="238"/>
      <c r="I304" s="46">
        <f>SUM(I303)*14/100</f>
        <v>0</v>
      </c>
      <c r="K304" t="s">
        <v>543</v>
      </c>
    </row>
    <row r="305" spans="3:9" ht="15" thickBot="1">
      <c r="G305" s="242" t="s">
        <v>377</v>
      </c>
      <c r="H305" s="243"/>
      <c r="I305" s="47">
        <f>SUM(H23:H169)</f>
        <v>0</v>
      </c>
    </row>
    <row r="306" spans="3:9" ht="15" thickBot="1">
      <c r="G306" s="3"/>
      <c r="H306" s="54" t="s">
        <v>449</v>
      </c>
      <c r="I306" s="74">
        <f>SUM(I307)/1.2</f>
        <v>0</v>
      </c>
    </row>
    <row r="307" spans="3:9" ht="15" thickBot="1">
      <c r="G307" s="194" t="s">
        <v>450</v>
      </c>
      <c r="H307" s="195"/>
      <c r="I307" s="76">
        <f>SUM(I303:I304)</f>
        <v>0</v>
      </c>
    </row>
    <row r="310" spans="3:9">
      <c r="D310" s="61" t="s">
        <v>453</v>
      </c>
      <c r="E310" s="62" t="s">
        <v>452</v>
      </c>
      <c r="F310" t="s">
        <v>476</v>
      </c>
    </row>
    <row r="311" spans="3:9">
      <c r="D311" s="202"/>
      <c r="E311" s="203"/>
      <c r="F311" t="s">
        <v>477</v>
      </c>
    </row>
    <row r="312" spans="3:9" ht="14.4" customHeight="1">
      <c r="C312" s="192" t="s">
        <v>457</v>
      </c>
      <c r="D312" s="60" t="s">
        <v>454</v>
      </c>
      <c r="E312" s="67"/>
    </row>
    <row r="313" spans="3:9">
      <c r="C313" s="192"/>
      <c r="D313" s="60" t="s">
        <v>455</v>
      </c>
      <c r="E313" s="67"/>
    </row>
    <row r="314" spans="3:9">
      <c r="C314" s="192"/>
      <c r="D314" s="60" t="s">
        <v>463</v>
      </c>
      <c r="E314" s="67"/>
    </row>
    <row r="315" spans="3:9">
      <c r="C315" s="192"/>
      <c r="D315" s="60" t="s">
        <v>456</v>
      </c>
      <c r="E315" s="67"/>
    </row>
    <row r="316" spans="3:9">
      <c r="C316" s="192"/>
      <c r="D316" s="60" t="s">
        <v>474</v>
      </c>
      <c r="E316" s="67"/>
    </row>
  </sheetData>
  <sheetProtection algorithmName="SHA-512" hashValue="QGMb6sHQxYFHysvZQvZoHIyCu8YIXl+FWTq+5thBNktWCORRpiiPAEZbRcgYAoFKygAHm+wMUHiVFLPzz39vcw==" saltValue="CmwZE0nx0h+kcnzCvpajlw==" spinCount="100000" sheet="1" objects="1" scenarios="1" selectLockedCells="1"/>
  <mergeCells count="51">
    <mergeCell ref="B292:B296"/>
    <mergeCell ref="B214:B216"/>
    <mergeCell ref="B218:B249"/>
    <mergeCell ref="B251:B262"/>
    <mergeCell ref="B264:B279"/>
    <mergeCell ref="B281:B290"/>
    <mergeCell ref="D311:E311"/>
    <mergeCell ref="C312:C316"/>
    <mergeCell ref="G304:H304"/>
    <mergeCell ref="G305:H305"/>
    <mergeCell ref="G307:H307"/>
    <mergeCell ref="G303:H303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B39:B50"/>
    <mergeCell ref="G301:H301"/>
    <mergeCell ref="G300:H300"/>
    <mergeCell ref="G299:H299"/>
    <mergeCell ref="H13:I13"/>
    <mergeCell ref="B52:B54"/>
    <mergeCell ref="B56:B78"/>
    <mergeCell ref="B80:B91"/>
    <mergeCell ref="G2:I2"/>
    <mergeCell ref="G3:H3"/>
    <mergeCell ref="G4:H4"/>
    <mergeCell ref="G5:H5"/>
    <mergeCell ref="G7:I7"/>
    <mergeCell ref="B7:E7"/>
    <mergeCell ref="B159:B160"/>
    <mergeCell ref="B162:B169"/>
    <mergeCell ref="B93:B121"/>
    <mergeCell ref="B123:B148"/>
    <mergeCell ref="B150:B157"/>
    <mergeCell ref="B171:I171"/>
    <mergeCell ref="B172:I172"/>
    <mergeCell ref="B174:B180"/>
    <mergeCell ref="B182:B199"/>
    <mergeCell ref="B201:B212"/>
    <mergeCell ref="C207:C209"/>
  </mergeCells>
  <dataValidations count="2">
    <dataValidation type="list" allowBlank="1" showInputMessage="1" showErrorMessage="1" sqref="H302">
      <formula1>CourierRange</formula1>
    </dataValidation>
    <dataValidation type="list" allowBlank="1" showInputMessage="1" showErrorMessage="1" sqref="I302">
      <formula1>INDIRECT($H$302)</formula1>
    </dataValidation>
  </dataValidations>
  <pageMargins left="0.7" right="0.7" top="0.75" bottom="0.75" header="0.3" footer="0.3"/>
  <pageSetup paperSize="9" scale="1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64E8C9-78C5-4128-BF8F-F5217826D25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E312:E316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K316"/>
  <sheetViews>
    <sheetView zoomScaleNormal="100" workbookViewId="0">
      <selection activeCell="H302" sqref="H302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style="42" customWidth="1"/>
    <col min="7" max="7" width="21.21875" customWidth="1"/>
    <col min="8" max="8" width="15.332031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4" t="s">
        <v>475</v>
      </c>
      <c r="H2" s="135"/>
      <c r="I2" s="136"/>
    </row>
    <row r="3" spans="2:9" ht="15.6">
      <c r="G3" s="137" t="s">
        <v>448</v>
      </c>
      <c r="H3" s="138"/>
      <c r="I3" s="64"/>
    </row>
    <row r="4" spans="2:9" ht="15.6">
      <c r="G4" s="137" t="s">
        <v>471</v>
      </c>
      <c r="H4" s="138"/>
      <c r="I4" s="64"/>
    </row>
    <row r="5" spans="2:9" ht="16.2" thickBot="1">
      <c r="G5" s="139" t="s">
        <v>1</v>
      </c>
      <c r="H5" s="140"/>
      <c r="I5" s="65"/>
    </row>
    <row r="6" spans="2:9" ht="15" thickBot="1"/>
    <row r="7" spans="2:9" ht="16.2" thickBot="1">
      <c r="B7" s="141" t="s">
        <v>249</v>
      </c>
      <c r="C7" s="142"/>
      <c r="D7" s="143"/>
      <c r="E7" s="144"/>
      <c r="G7" s="145" t="s">
        <v>466</v>
      </c>
      <c r="H7" s="146"/>
      <c r="I7" s="147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63" t="s">
        <v>465</v>
      </c>
      <c r="C9" s="164"/>
      <c r="D9" s="164"/>
      <c r="E9" s="165"/>
      <c r="G9" s="59" t="s">
        <v>467</v>
      </c>
      <c r="H9" s="231"/>
      <c r="I9" s="232"/>
    </row>
    <row r="10" spans="2:9" ht="14.4" customHeight="1">
      <c r="B10" s="166"/>
      <c r="C10" s="167"/>
      <c r="D10" s="167"/>
      <c r="E10" s="168"/>
      <c r="G10" s="224" t="s">
        <v>451</v>
      </c>
      <c r="H10" s="225"/>
      <c r="I10" s="226"/>
    </row>
    <row r="11" spans="2:9" ht="14.4" customHeight="1">
      <c r="B11" s="166"/>
      <c r="C11" s="167"/>
      <c r="D11" s="167"/>
      <c r="E11" s="168"/>
      <c r="G11" s="179"/>
      <c r="H11" s="227"/>
      <c r="I11" s="228"/>
    </row>
    <row r="12" spans="2:9" ht="14.4" customHeight="1">
      <c r="B12" s="166"/>
      <c r="C12" s="167"/>
      <c r="D12" s="167"/>
      <c r="E12" s="168"/>
      <c r="G12" s="63" t="s">
        <v>462</v>
      </c>
      <c r="H12" s="229"/>
      <c r="I12" s="230"/>
    </row>
    <row r="13" spans="2:9" ht="14.4" customHeight="1">
      <c r="B13" s="166"/>
      <c r="C13" s="167"/>
      <c r="D13" s="167"/>
      <c r="E13" s="168"/>
      <c r="G13" s="63" t="s">
        <v>2</v>
      </c>
      <c r="H13" s="222" t="s">
        <v>470</v>
      </c>
      <c r="I13" s="223"/>
    </row>
    <row r="14" spans="2:9" ht="14.4" customHeight="1">
      <c r="B14" s="166"/>
      <c r="C14" s="167"/>
      <c r="D14" s="167"/>
      <c r="E14" s="168"/>
      <c r="G14" s="4" t="s">
        <v>3</v>
      </c>
      <c r="H14" s="233"/>
      <c r="I14" s="234"/>
    </row>
    <row r="15" spans="2:9" ht="14.4" customHeight="1">
      <c r="B15" s="166"/>
      <c r="C15" s="167"/>
      <c r="D15" s="167"/>
      <c r="E15" s="168"/>
      <c r="G15" s="4" t="s">
        <v>4</v>
      </c>
      <c r="H15" s="233"/>
      <c r="I15" s="234"/>
    </row>
    <row r="16" spans="2:9" ht="15" customHeight="1" thickBot="1">
      <c r="B16" s="169"/>
      <c r="C16" s="170"/>
      <c r="D16" s="170"/>
      <c r="E16" s="171"/>
      <c r="G16" s="5" t="s">
        <v>5</v>
      </c>
      <c r="H16" s="220"/>
      <c r="I16" s="221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19" t="s">
        <v>445</v>
      </c>
      <c r="C18" s="119"/>
      <c r="D18" s="119"/>
      <c r="E18" s="119"/>
      <c r="F18" s="119"/>
      <c r="G18" s="119"/>
      <c r="H18" s="119"/>
      <c r="I18" s="119"/>
    </row>
    <row r="19" spans="2:10">
      <c r="B19" s="120"/>
      <c r="C19" s="120"/>
      <c r="D19" s="131"/>
      <c r="E19" s="132"/>
      <c r="F19" s="133"/>
      <c r="G19" s="162" t="s">
        <v>464</v>
      </c>
      <c r="H19" s="162"/>
      <c r="I19" s="162"/>
    </row>
    <row r="21" spans="2:10" ht="18">
      <c r="B21" s="127" t="s">
        <v>376</v>
      </c>
      <c r="C21" s="127"/>
      <c r="D21" s="127"/>
      <c r="E21" s="127"/>
      <c r="F21" s="127"/>
      <c r="G21" s="127"/>
      <c r="H21" s="127"/>
      <c r="I21" s="127"/>
    </row>
    <row r="22" spans="2:10" ht="15.6">
      <c r="B22" s="13" t="s">
        <v>7</v>
      </c>
      <c r="C22" s="13" t="s">
        <v>8</v>
      </c>
      <c r="D22" s="41" t="s">
        <v>9</v>
      </c>
      <c r="E22" s="14" t="s">
        <v>0</v>
      </c>
      <c r="F22" s="108" t="s">
        <v>10</v>
      </c>
      <c r="G22" s="15" t="s">
        <v>245</v>
      </c>
      <c r="H22" s="15" t="s">
        <v>246</v>
      </c>
      <c r="I22" s="15" t="s">
        <v>247</v>
      </c>
      <c r="J22" s="11"/>
    </row>
    <row r="23" spans="2:10" ht="15.6" customHeight="1">
      <c r="B23" s="128" t="s">
        <v>11</v>
      </c>
      <c r="C23" s="16" t="s">
        <v>12</v>
      </c>
      <c r="D23" s="17" t="s">
        <v>13</v>
      </c>
      <c r="E23" s="21">
        <v>2</v>
      </c>
      <c r="F23" s="85">
        <v>4002.5663339999969</v>
      </c>
      <c r="G23" s="66">
        <v>0</v>
      </c>
      <c r="H23" s="29">
        <f>SUM(E23*G23)</f>
        <v>0</v>
      </c>
      <c r="I23" s="30">
        <f>SUM(F23*G23)</f>
        <v>0</v>
      </c>
      <c r="J23" s="8"/>
    </row>
    <row r="24" spans="2:10" ht="15.6">
      <c r="B24" s="129"/>
      <c r="C24" s="16" t="s">
        <v>14</v>
      </c>
      <c r="D24" s="17" t="s">
        <v>15</v>
      </c>
      <c r="E24" s="21">
        <v>2</v>
      </c>
      <c r="F24" s="109">
        <v>4002.5663339999969</v>
      </c>
      <c r="G24" s="66">
        <v>0</v>
      </c>
      <c r="H24" s="29">
        <f>SUM(E24*G24)</f>
        <v>0</v>
      </c>
      <c r="I24" s="30">
        <f>SUM(F24*G24)</f>
        <v>0</v>
      </c>
      <c r="J24" s="8"/>
    </row>
    <row r="25" spans="2:10" ht="15.6">
      <c r="B25" s="129"/>
      <c r="C25" s="16" t="s">
        <v>16</v>
      </c>
      <c r="D25" s="17" t="s">
        <v>17</v>
      </c>
      <c r="E25" s="21">
        <v>1</v>
      </c>
      <c r="F25" s="109">
        <v>2039.6751179999985</v>
      </c>
      <c r="G25" s="66">
        <v>0</v>
      </c>
      <c r="H25" s="29">
        <f t="shared" ref="H25:H89" si="0">SUM(E25*G25)</f>
        <v>0</v>
      </c>
      <c r="I25" s="30">
        <f t="shared" ref="I25:I89" si="1">SUM(F25*G25)</f>
        <v>0</v>
      </c>
      <c r="J25" s="8"/>
    </row>
    <row r="26" spans="2:10" ht="15.6">
      <c r="B26" s="129"/>
      <c r="C26" s="16" t="s">
        <v>18</v>
      </c>
      <c r="D26" s="17" t="s">
        <v>19</v>
      </c>
      <c r="E26" s="21">
        <v>1</v>
      </c>
      <c r="F26" s="109">
        <v>2039.6751179999985</v>
      </c>
      <c r="G26" s="66">
        <v>0</v>
      </c>
      <c r="H26" s="29">
        <f t="shared" si="0"/>
        <v>0</v>
      </c>
      <c r="I26" s="30">
        <f t="shared" si="1"/>
        <v>0</v>
      </c>
      <c r="J26" s="8"/>
    </row>
    <row r="27" spans="2:10" ht="15.6">
      <c r="B27" s="129"/>
      <c r="C27" s="19" t="s">
        <v>20</v>
      </c>
      <c r="D27" s="20" t="s">
        <v>21</v>
      </c>
      <c r="E27" s="22">
        <v>0.30399999999999999</v>
      </c>
      <c r="F27" s="109">
        <v>617.58200399999953</v>
      </c>
      <c r="G27" s="66">
        <v>0</v>
      </c>
      <c r="H27" s="29">
        <f t="shared" si="0"/>
        <v>0</v>
      </c>
      <c r="I27" s="30">
        <f t="shared" si="1"/>
        <v>0</v>
      </c>
      <c r="J27" s="8"/>
    </row>
    <row r="28" spans="2:10" ht="15.6">
      <c r="B28" s="129"/>
      <c r="C28" s="16" t="s">
        <v>22</v>
      </c>
      <c r="D28" s="17" t="s">
        <v>23</v>
      </c>
      <c r="E28" s="21">
        <v>1</v>
      </c>
      <c r="F28" s="109">
        <v>2039.6751179999985</v>
      </c>
      <c r="G28" s="66">
        <v>0</v>
      </c>
      <c r="H28" s="29">
        <f t="shared" si="0"/>
        <v>0</v>
      </c>
      <c r="I28" s="30">
        <f t="shared" si="1"/>
        <v>0</v>
      </c>
      <c r="J28" s="8"/>
    </row>
    <row r="29" spans="2:10" ht="15.6">
      <c r="B29" s="129"/>
      <c r="C29" s="19" t="s">
        <v>24</v>
      </c>
      <c r="D29" s="17" t="s">
        <v>25</v>
      </c>
      <c r="E29" s="22">
        <v>1</v>
      </c>
      <c r="F29" s="109">
        <v>2026.8039479999986</v>
      </c>
      <c r="G29" s="66">
        <v>0</v>
      </c>
      <c r="H29" s="29">
        <f t="shared" si="0"/>
        <v>0</v>
      </c>
      <c r="I29" s="30">
        <f t="shared" si="1"/>
        <v>0</v>
      </c>
      <c r="J29" s="8"/>
    </row>
    <row r="30" spans="2:10" ht="15.6">
      <c r="B30" s="129"/>
      <c r="C30" s="16" t="s">
        <v>26</v>
      </c>
      <c r="D30" s="17" t="s">
        <v>27</v>
      </c>
      <c r="E30" s="21">
        <v>0.52</v>
      </c>
      <c r="F30" s="85">
        <v>1051.9399019999992</v>
      </c>
      <c r="G30" s="66">
        <v>0</v>
      </c>
      <c r="H30" s="29">
        <f t="shared" si="0"/>
        <v>0</v>
      </c>
      <c r="I30" s="30">
        <f t="shared" si="1"/>
        <v>0</v>
      </c>
      <c r="J30" s="8"/>
    </row>
    <row r="31" spans="2:10" ht="15.6">
      <c r="B31" s="129"/>
      <c r="C31" s="16" t="s">
        <v>28</v>
      </c>
      <c r="D31" s="17" t="s">
        <v>29</v>
      </c>
      <c r="E31" s="21">
        <v>0.46500000000000002</v>
      </c>
      <c r="F31" s="85">
        <v>942.36971399999936</v>
      </c>
      <c r="G31" s="66">
        <v>0</v>
      </c>
      <c r="H31" s="29">
        <f t="shared" si="0"/>
        <v>0</v>
      </c>
      <c r="I31" s="30">
        <f t="shared" si="1"/>
        <v>0</v>
      </c>
      <c r="J31" s="8"/>
    </row>
    <row r="32" spans="2:10" ht="15.6">
      <c r="B32" s="129"/>
      <c r="C32" s="16" t="s">
        <v>30</v>
      </c>
      <c r="D32" s="17" t="s">
        <v>31</v>
      </c>
      <c r="E32" s="21">
        <v>0.46500000000000002</v>
      </c>
      <c r="F32" s="85">
        <v>942.36971399999936</v>
      </c>
      <c r="G32" s="66">
        <v>0</v>
      </c>
      <c r="H32" s="29">
        <f t="shared" si="0"/>
        <v>0</v>
      </c>
      <c r="I32" s="30">
        <f t="shared" si="1"/>
        <v>0</v>
      </c>
      <c r="J32" s="8"/>
    </row>
    <row r="33" spans="2:10" ht="15.6">
      <c r="B33" s="129"/>
      <c r="C33" s="16" t="s">
        <v>32</v>
      </c>
      <c r="D33" s="17" t="s">
        <v>33</v>
      </c>
      <c r="E33" s="21">
        <v>1.2</v>
      </c>
      <c r="F33" s="85">
        <v>2436.0389819999982</v>
      </c>
      <c r="G33" s="66">
        <v>0</v>
      </c>
      <c r="H33" s="29">
        <f t="shared" si="0"/>
        <v>0</v>
      </c>
      <c r="I33" s="30">
        <f t="shared" si="1"/>
        <v>0</v>
      </c>
      <c r="J33" s="8"/>
    </row>
    <row r="34" spans="2:10" ht="15.6">
      <c r="B34" s="129"/>
      <c r="C34" s="16" t="s">
        <v>34</v>
      </c>
      <c r="D34" s="17" t="s">
        <v>35</v>
      </c>
      <c r="E34" s="21">
        <v>1.2</v>
      </c>
      <c r="F34" s="85">
        <v>2436.0389819999982</v>
      </c>
      <c r="G34" s="66">
        <v>0</v>
      </c>
      <c r="H34" s="29">
        <f t="shared" si="0"/>
        <v>0</v>
      </c>
      <c r="I34" s="30">
        <f t="shared" si="1"/>
        <v>0</v>
      </c>
      <c r="J34" s="8"/>
    </row>
    <row r="35" spans="2:10" ht="15.6">
      <c r="B35" s="129"/>
      <c r="C35" s="16" t="s">
        <v>36</v>
      </c>
      <c r="D35" s="17" t="s">
        <v>37</v>
      </c>
      <c r="E35" s="21">
        <v>1.2</v>
      </c>
      <c r="F35" s="85">
        <v>2436.0389819999982</v>
      </c>
      <c r="G35" s="66">
        <v>0</v>
      </c>
      <c r="H35" s="29">
        <f t="shared" si="0"/>
        <v>0</v>
      </c>
      <c r="I35" s="30">
        <f t="shared" si="1"/>
        <v>0</v>
      </c>
      <c r="J35" s="8"/>
    </row>
    <row r="36" spans="2:10" ht="15.6">
      <c r="B36" s="129"/>
      <c r="C36" s="16" t="s">
        <v>38</v>
      </c>
      <c r="D36" s="17" t="s">
        <v>39</v>
      </c>
      <c r="E36" s="21">
        <v>1.2</v>
      </c>
      <c r="F36" s="85">
        <v>2436.0389819999982</v>
      </c>
      <c r="G36" s="66">
        <v>0</v>
      </c>
      <c r="H36" s="29">
        <f t="shared" si="0"/>
        <v>0</v>
      </c>
      <c r="I36" s="30">
        <f t="shared" si="1"/>
        <v>0</v>
      </c>
      <c r="J36" s="8"/>
    </row>
    <row r="37" spans="2:10" ht="15.6">
      <c r="B37" s="130"/>
      <c r="C37" s="19" t="s">
        <v>40</v>
      </c>
      <c r="D37" s="20" t="s">
        <v>41</v>
      </c>
      <c r="E37" s="22">
        <v>0.14499999999999999</v>
      </c>
      <c r="F37" s="85">
        <v>293.78278799999981</v>
      </c>
      <c r="G37" s="66">
        <v>0</v>
      </c>
      <c r="H37" s="29">
        <f t="shared" si="0"/>
        <v>0</v>
      </c>
      <c r="I37" s="30">
        <f t="shared" si="1"/>
        <v>0</v>
      </c>
      <c r="J37" s="8"/>
    </row>
    <row r="38" spans="2:10" ht="15.6">
      <c r="B38" s="13" t="s">
        <v>7</v>
      </c>
      <c r="C38" s="13" t="s">
        <v>8</v>
      </c>
      <c r="D38" s="41" t="s">
        <v>9</v>
      </c>
      <c r="E38" s="14" t="s">
        <v>0</v>
      </c>
      <c r="F38" s="108" t="s">
        <v>10</v>
      </c>
      <c r="G38" s="15" t="s">
        <v>245</v>
      </c>
      <c r="H38" s="15" t="s">
        <v>246</v>
      </c>
      <c r="I38" s="15" t="s">
        <v>247</v>
      </c>
      <c r="J38" s="8"/>
    </row>
    <row r="39" spans="2:10" ht="15.6" customHeight="1">
      <c r="B39" s="128" t="s">
        <v>42</v>
      </c>
      <c r="C39" s="16" t="s">
        <v>43</v>
      </c>
      <c r="D39" s="17" t="s">
        <v>44</v>
      </c>
      <c r="E39" s="21">
        <v>0.10199999999999999</v>
      </c>
      <c r="F39" s="85">
        <v>207.43850399999991</v>
      </c>
      <c r="G39" s="66">
        <v>0</v>
      </c>
      <c r="H39" s="29">
        <f t="shared" si="0"/>
        <v>0</v>
      </c>
      <c r="I39" s="30">
        <f t="shared" si="1"/>
        <v>0</v>
      </c>
      <c r="J39" s="8"/>
    </row>
    <row r="40" spans="2:10" ht="15.6">
      <c r="B40" s="129"/>
      <c r="C40" s="16" t="s">
        <v>45</v>
      </c>
      <c r="D40" s="17" t="s">
        <v>46</v>
      </c>
      <c r="E40" s="21">
        <v>0.10199999999999999</v>
      </c>
      <c r="F40" s="109">
        <v>207.43850399999991</v>
      </c>
      <c r="G40" s="66">
        <v>0</v>
      </c>
      <c r="H40" s="29">
        <f t="shared" si="0"/>
        <v>0</v>
      </c>
      <c r="I40" s="30">
        <f t="shared" si="1"/>
        <v>0</v>
      </c>
      <c r="J40" s="8"/>
    </row>
    <row r="41" spans="2:10" ht="15.6">
      <c r="B41" s="129"/>
      <c r="C41" s="19" t="s">
        <v>47</v>
      </c>
      <c r="D41" s="20" t="s">
        <v>48</v>
      </c>
      <c r="E41" s="22">
        <v>0.1</v>
      </c>
      <c r="F41" s="109">
        <v>202.53752999999989</v>
      </c>
      <c r="G41" s="66">
        <v>0</v>
      </c>
      <c r="H41" s="29">
        <f t="shared" si="0"/>
        <v>0</v>
      </c>
      <c r="I41" s="30">
        <f t="shared" si="1"/>
        <v>0</v>
      </c>
      <c r="J41" s="8"/>
    </row>
    <row r="42" spans="2:10" ht="15.6">
      <c r="B42" s="129"/>
      <c r="C42" s="19" t="s">
        <v>49</v>
      </c>
      <c r="D42" s="20" t="s">
        <v>50</v>
      </c>
      <c r="E42" s="21">
        <v>0.14599999999999999</v>
      </c>
      <c r="F42" s="109">
        <v>296.31700799999976</v>
      </c>
      <c r="G42" s="66">
        <v>0</v>
      </c>
      <c r="H42" s="29">
        <f t="shared" si="0"/>
        <v>0</v>
      </c>
      <c r="I42" s="30">
        <f t="shared" si="1"/>
        <v>0</v>
      </c>
      <c r="J42" s="8"/>
    </row>
    <row r="43" spans="2:10" ht="15.6">
      <c r="B43" s="129"/>
      <c r="C43" s="19" t="s">
        <v>51</v>
      </c>
      <c r="D43" s="20" t="s">
        <v>52</v>
      </c>
      <c r="E43" s="22">
        <v>7.0999999999999994E-2</v>
      </c>
      <c r="F43" s="109">
        <v>144.21193799999989</v>
      </c>
      <c r="G43" s="66">
        <v>0</v>
      </c>
      <c r="H43" s="29">
        <f t="shared" si="0"/>
        <v>0</v>
      </c>
      <c r="I43" s="30">
        <f t="shared" si="1"/>
        <v>0</v>
      </c>
      <c r="J43" s="8"/>
    </row>
    <row r="44" spans="2:10" ht="15.6">
      <c r="B44" s="129"/>
      <c r="C44" s="19" t="s">
        <v>53</v>
      </c>
      <c r="D44" s="20" t="s">
        <v>54</v>
      </c>
      <c r="E44" s="21">
        <v>9.6000000000000002E-2</v>
      </c>
      <c r="F44" s="109">
        <v>192.58145399999987</v>
      </c>
      <c r="G44" s="66">
        <v>0</v>
      </c>
      <c r="H44" s="29">
        <f t="shared" si="0"/>
        <v>0</v>
      </c>
      <c r="I44" s="30">
        <f t="shared" si="1"/>
        <v>0</v>
      </c>
      <c r="J44" s="8"/>
    </row>
    <row r="45" spans="2:10" ht="15.6">
      <c r="B45" s="129"/>
      <c r="C45" s="19" t="s">
        <v>55</v>
      </c>
      <c r="D45" s="20" t="s">
        <v>56</v>
      </c>
      <c r="E45" s="21">
        <v>0.379</v>
      </c>
      <c r="F45" s="109">
        <v>768.26879999999949</v>
      </c>
      <c r="G45" s="66">
        <v>0</v>
      </c>
      <c r="H45" s="29">
        <f t="shared" si="0"/>
        <v>0</v>
      </c>
      <c r="I45" s="30">
        <f t="shared" si="1"/>
        <v>0</v>
      </c>
      <c r="J45" s="8"/>
    </row>
    <row r="46" spans="2:10" ht="15.6">
      <c r="B46" s="129"/>
      <c r="C46" s="19" t="s">
        <v>57</v>
      </c>
      <c r="D46" s="20" t="s">
        <v>58</v>
      </c>
      <c r="E46" s="22">
        <v>0.45500000000000002</v>
      </c>
      <c r="F46" s="109">
        <v>922.47534599999949</v>
      </c>
      <c r="G46" s="66">
        <v>0</v>
      </c>
      <c r="H46" s="29">
        <f t="shared" si="0"/>
        <v>0</v>
      </c>
      <c r="I46" s="30">
        <f t="shared" si="1"/>
        <v>0</v>
      </c>
      <c r="J46" s="8"/>
    </row>
    <row r="47" spans="2:10" ht="15.6">
      <c r="B47" s="129"/>
      <c r="C47" s="19" t="s">
        <v>59</v>
      </c>
      <c r="D47" s="20" t="s">
        <v>60</v>
      </c>
      <c r="E47" s="22">
        <v>1.9E-2</v>
      </c>
      <c r="F47" s="85">
        <v>38.49050399999998</v>
      </c>
      <c r="G47" s="66">
        <v>0</v>
      </c>
      <c r="H47" s="29">
        <f t="shared" si="0"/>
        <v>0</v>
      </c>
      <c r="I47" s="30">
        <f t="shared" si="1"/>
        <v>0</v>
      </c>
      <c r="J47" s="8"/>
    </row>
    <row r="48" spans="2:10" ht="15.6">
      <c r="B48" s="129"/>
      <c r="C48" s="19" t="s">
        <v>61</v>
      </c>
      <c r="D48" s="20" t="s">
        <v>62</v>
      </c>
      <c r="E48" s="22">
        <v>1.9E-2</v>
      </c>
      <c r="F48" s="109">
        <v>38.49050399999998</v>
      </c>
      <c r="G48" s="66">
        <v>0</v>
      </c>
      <c r="H48" s="29">
        <f t="shared" si="0"/>
        <v>0</v>
      </c>
      <c r="I48" s="30">
        <f t="shared" si="1"/>
        <v>0</v>
      </c>
      <c r="J48" s="8"/>
    </row>
    <row r="49" spans="2:10" ht="15.6">
      <c r="B49" s="129"/>
      <c r="C49" s="19" t="s">
        <v>487</v>
      </c>
      <c r="D49" s="20" t="s">
        <v>505</v>
      </c>
      <c r="E49" s="22">
        <v>4.4999999999999998E-2</v>
      </c>
      <c r="F49" s="85">
        <v>91.212653999999944</v>
      </c>
      <c r="G49" s="66">
        <v>0</v>
      </c>
      <c r="H49" s="29">
        <f t="shared" si="0"/>
        <v>0</v>
      </c>
      <c r="I49" s="30">
        <f t="shared" si="1"/>
        <v>0</v>
      </c>
      <c r="J49" s="8"/>
    </row>
    <row r="50" spans="2:10" ht="15.6" customHeight="1">
      <c r="B50" s="130"/>
      <c r="C50" s="19" t="s">
        <v>488</v>
      </c>
      <c r="D50" s="20" t="s">
        <v>506</v>
      </c>
      <c r="E50" s="22">
        <v>4.4999999999999998E-2</v>
      </c>
      <c r="F50" s="109">
        <v>91.212653999999944</v>
      </c>
      <c r="G50" s="66">
        <v>0</v>
      </c>
      <c r="H50" s="29">
        <f t="shared" si="0"/>
        <v>0</v>
      </c>
      <c r="I50" s="30">
        <f t="shared" si="1"/>
        <v>0</v>
      </c>
      <c r="J50" s="8"/>
    </row>
    <row r="51" spans="2:10" ht="16.2" thickBot="1">
      <c r="B51" s="13" t="s">
        <v>7</v>
      </c>
      <c r="C51" s="13" t="s">
        <v>8</v>
      </c>
      <c r="D51" s="41" t="s">
        <v>9</v>
      </c>
      <c r="E51" s="14" t="s">
        <v>0</v>
      </c>
      <c r="F51" s="108" t="s">
        <v>10</v>
      </c>
      <c r="G51" s="15" t="s">
        <v>245</v>
      </c>
      <c r="H51" s="15" t="s">
        <v>246</v>
      </c>
      <c r="I51" s="15" t="s">
        <v>247</v>
      </c>
      <c r="J51" s="8"/>
    </row>
    <row r="52" spans="2:10" ht="15.6">
      <c r="B52" s="157" t="s">
        <v>63</v>
      </c>
      <c r="C52" s="19" t="s">
        <v>64</v>
      </c>
      <c r="D52" s="20" t="s">
        <v>65</v>
      </c>
      <c r="E52" s="79">
        <v>6.2E-2</v>
      </c>
      <c r="F52" s="110">
        <v>125.27938799999988</v>
      </c>
      <c r="G52" s="66">
        <v>0</v>
      </c>
      <c r="H52" s="29">
        <f t="shared" si="0"/>
        <v>0</v>
      </c>
      <c r="I52" s="30">
        <f t="shared" si="1"/>
        <v>0</v>
      </c>
      <c r="J52" s="8"/>
    </row>
    <row r="53" spans="2:10" ht="15.6">
      <c r="B53" s="158"/>
      <c r="C53" s="19" t="s">
        <v>66</v>
      </c>
      <c r="D53" s="20" t="s">
        <v>67</v>
      </c>
      <c r="E53" s="79">
        <v>0.129</v>
      </c>
      <c r="F53" s="111">
        <v>261.75973199999987</v>
      </c>
      <c r="G53" s="66">
        <v>0</v>
      </c>
      <c r="H53" s="29">
        <f t="shared" si="0"/>
        <v>0</v>
      </c>
      <c r="I53" s="30">
        <f t="shared" si="1"/>
        <v>0</v>
      </c>
      <c r="J53" s="8"/>
    </row>
    <row r="54" spans="2:10" ht="15.6" customHeight="1">
      <c r="B54" s="159"/>
      <c r="C54" s="19" t="s">
        <v>68</v>
      </c>
      <c r="D54" s="20" t="s">
        <v>69</v>
      </c>
      <c r="E54" s="79">
        <v>0.13300000000000001</v>
      </c>
      <c r="F54" s="112">
        <v>270.81326999999993</v>
      </c>
      <c r="G54" s="66">
        <v>0</v>
      </c>
      <c r="H54" s="29">
        <f t="shared" si="0"/>
        <v>0</v>
      </c>
      <c r="I54" s="30">
        <f t="shared" si="1"/>
        <v>0</v>
      </c>
      <c r="J54" s="8"/>
    </row>
    <row r="55" spans="2:10" ht="15.6">
      <c r="B55" s="13" t="s">
        <v>7</v>
      </c>
      <c r="C55" s="13" t="s">
        <v>8</v>
      </c>
      <c r="D55" s="41" t="s">
        <v>9</v>
      </c>
      <c r="E55" s="14" t="s">
        <v>0</v>
      </c>
      <c r="F55" s="108" t="s">
        <v>10</v>
      </c>
      <c r="G55" s="15" t="s">
        <v>245</v>
      </c>
      <c r="H55" s="15" t="s">
        <v>246</v>
      </c>
      <c r="I55" s="15" t="s">
        <v>247</v>
      </c>
      <c r="J55" s="8"/>
    </row>
    <row r="56" spans="2:10" ht="15.6">
      <c r="B56" s="128" t="s">
        <v>70</v>
      </c>
      <c r="C56" s="19" t="s">
        <v>71</v>
      </c>
      <c r="D56" s="20" t="s">
        <v>72</v>
      </c>
      <c r="E56" s="21">
        <v>7.1999999999999995E-2</v>
      </c>
      <c r="F56" s="85">
        <v>145.20487799999989</v>
      </c>
      <c r="G56" s="66">
        <v>0</v>
      </c>
      <c r="H56" s="29">
        <f t="shared" si="0"/>
        <v>0</v>
      </c>
      <c r="I56" s="30">
        <f t="shared" si="1"/>
        <v>0</v>
      </c>
      <c r="J56" s="8"/>
    </row>
    <row r="57" spans="2:10" ht="15.6">
      <c r="B57" s="129"/>
      <c r="C57" s="19" t="s">
        <v>73</v>
      </c>
      <c r="D57" s="20" t="s">
        <v>74</v>
      </c>
      <c r="E57" s="21">
        <v>7.1999999999999995E-2</v>
      </c>
      <c r="F57" s="109">
        <v>145.20487799999989</v>
      </c>
      <c r="G57" s="66">
        <v>0</v>
      </c>
      <c r="H57" s="29">
        <f t="shared" si="0"/>
        <v>0</v>
      </c>
      <c r="I57" s="30">
        <f t="shared" si="1"/>
        <v>0</v>
      </c>
      <c r="J57" s="8"/>
    </row>
    <row r="58" spans="2:10" ht="15.6">
      <c r="B58" s="129"/>
      <c r="C58" s="19" t="s">
        <v>75</v>
      </c>
      <c r="D58" s="20" t="s">
        <v>76</v>
      </c>
      <c r="E58" s="21">
        <v>6.9000000000000006E-2</v>
      </c>
      <c r="F58" s="109">
        <v>140.09790599999991</v>
      </c>
      <c r="G58" s="66">
        <v>0</v>
      </c>
      <c r="H58" s="29">
        <f t="shared" si="0"/>
        <v>0</v>
      </c>
      <c r="I58" s="30">
        <f t="shared" si="1"/>
        <v>0</v>
      </c>
      <c r="J58" s="8"/>
    </row>
    <row r="59" spans="2:10" ht="15.6">
      <c r="B59" s="129"/>
      <c r="C59" s="19" t="s">
        <v>77</v>
      </c>
      <c r="D59" s="20" t="s">
        <v>78</v>
      </c>
      <c r="E59" s="21">
        <v>0.12</v>
      </c>
      <c r="F59" s="109">
        <v>243.65265599999989</v>
      </c>
      <c r="G59" s="66">
        <v>0</v>
      </c>
      <c r="H59" s="29">
        <f t="shared" si="0"/>
        <v>0</v>
      </c>
      <c r="I59" s="30">
        <f t="shared" si="1"/>
        <v>0</v>
      </c>
      <c r="J59" s="8"/>
    </row>
    <row r="60" spans="2:10" ht="15.6">
      <c r="B60" s="129"/>
      <c r="C60" s="19" t="s">
        <v>79</v>
      </c>
      <c r="D60" s="20" t="s">
        <v>80</v>
      </c>
      <c r="E60" s="21">
        <v>7.3999999999999996E-2</v>
      </c>
      <c r="F60" s="109">
        <v>149.15144399999988</v>
      </c>
      <c r="G60" s="66">
        <v>0</v>
      </c>
      <c r="H60" s="29">
        <f t="shared" si="0"/>
        <v>0</v>
      </c>
      <c r="I60" s="30">
        <f t="shared" si="1"/>
        <v>0</v>
      </c>
      <c r="J60" s="8"/>
    </row>
    <row r="61" spans="2:10" ht="15.6">
      <c r="B61" s="129"/>
      <c r="C61" s="19" t="s">
        <v>81</v>
      </c>
      <c r="D61" s="20" t="s">
        <v>82</v>
      </c>
      <c r="E61" s="21">
        <v>5.1999999999999998E-2</v>
      </c>
      <c r="F61" s="109">
        <v>104.52842399999992</v>
      </c>
      <c r="G61" s="66">
        <v>0</v>
      </c>
      <c r="H61" s="29">
        <f t="shared" si="0"/>
        <v>0</v>
      </c>
      <c r="I61" s="30">
        <f t="shared" si="1"/>
        <v>0</v>
      </c>
      <c r="J61" s="8"/>
    </row>
    <row r="62" spans="2:10" ht="15.6">
      <c r="B62" s="129"/>
      <c r="C62" s="19" t="s">
        <v>83</v>
      </c>
      <c r="D62" s="20" t="s">
        <v>84</v>
      </c>
      <c r="E62" s="21">
        <v>0.122</v>
      </c>
      <c r="F62" s="109">
        <v>248.5921619999998</v>
      </c>
      <c r="G62" s="66">
        <v>0</v>
      </c>
      <c r="H62" s="29">
        <f t="shared" si="0"/>
        <v>0</v>
      </c>
      <c r="I62" s="30">
        <f t="shared" si="1"/>
        <v>0</v>
      </c>
      <c r="J62" s="8"/>
    </row>
    <row r="63" spans="2:10" ht="15.6">
      <c r="B63" s="129"/>
      <c r="C63" s="19" t="s">
        <v>85</v>
      </c>
      <c r="D63" s="20" t="s">
        <v>86</v>
      </c>
      <c r="E63" s="21">
        <v>0.122</v>
      </c>
      <c r="F63" s="109">
        <v>248.5921619999998</v>
      </c>
      <c r="G63" s="66">
        <v>0</v>
      </c>
      <c r="H63" s="29">
        <f t="shared" si="0"/>
        <v>0</v>
      </c>
      <c r="I63" s="30">
        <f t="shared" si="1"/>
        <v>0</v>
      </c>
      <c r="J63" s="8"/>
    </row>
    <row r="64" spans="2:10" ht="15.6">
      <c r="B64" s="129"/>
      <c r="C64" s="19" t="s">
        <v>87</v>
      </c>
      <c r="D64" s="20" t="s">
        <v>88</v>
      </c>
      <c r="E64" s="21">
        <v>6.2E-2</v>
      </c>
      <c r="F64" s="109">
        <v>126.1048619999999</v>
      </c>
      <c r="G64" s="66">
        <v>0</v>
      </c>
      <c r="H64" s="29">
        <f t="shared" si="0"/>
        <v>0</v>
      </c>
      <c r="I64" s="30">
        <f t="shared" si="1"/>
        <v>0</v>
      </c>
      <c r="J64" s="8"/>
    </row>
    <row r="65" spans="2:10" ht="15.6">
      <c r="B65" s="129"/>
      <c r="C65" s="19" t="s">
        <v>89</v>
      </c>
      <c r="D65" s="20" t="s">
        <v>90</v>
      </c>
      <c r="E65" s="21">
        <v>9.8000000000000004E-2</v>
      </c>
      <c r="F65" s="109">
        <v>198.38496599999988</v>
      </c>
      <c r="G65" s="66">
        <v>0</v>
      </c>
      <c r="H65" s="29">
        <f t="shared" si="0"/>
        <v>0</v>
      </c>
      <c r="I65" s="30">
        <f t="shared" si="1"/>
        <v>0</v>
      </c>
      <c r="J65" s="8"/>
    </row>
    <row r="66" spans="2:10" ht="15.6">
      <c r="B66" s="129"/>
      <c r="C66" s="19" t="s">
        <v>91</v>
      </c>
      <c r="D66" s="20" t="s">
        <v>92</v>
      </c>
      <c r="E66" s="21">
        <v>0.107</v>
      </c>
      <c r="F66" s="109">
        <v>216.30530999999985</v>
      </c>
      <c r="G66" s="66">
        <v>0</v>
      </c>
      <c r="H66" s="29">
        <f t="shared" si="0"/>
        <v>0</v>
      </c>
      <c r="I66" s="30">
        <f t="shared" si="1"/>
        <v>0</v>
      </c>
      <c r="J66" s="8"/>
    </row>
    <row r="67" spans="2:10" ht="15.6">
      <c r="B67" s="129"/>
      <c r="C67" s="19" t="s">
        <v>93</v>
      </c>
      <c r="D67" s="20" t="s">
        <v>94</v>
      </c>
      <c r="E67" s="22">
        <v>0.11799999999999999</v>
      </c>
      <c r="F67" s="109">
        <v>239.48082599999981</v>
      </c>
      <c r="G67" s="66">
        <v>0</v>
      </c>
      <c r="H67" s="29">
        <f t="shared" si="0"/>
        <v>0</v>
      </c>
      <c r="I67" s="30">
        <f t="shared" si="1"/>
        <v>0</v>
      </c>
      <c r="J67" s="8"/>
    </row>
    <row r="68" spans="2:10" ht="15.6">
      <c r="B68" s="129"/>
      <c r="C68" s="19" t="s">
        <v>95</v>
      </c>
      <c r="D68" s="20" t="s">
        <v>96</v>
      </c>
      <c r="E68" s="21">
        <v>0.106</v>
      </c>
      <c r="F68" s="109">
        <v>212.37800999999988</v>
      </c>
      <c r="G68" s="66">
        <v>0</v>
      </c>
      <c r="H68" s="29">
        <f t="shared" si="0"/>
        <v>0</v>
      </c>
      <c r="I68" s="30">
        <f t="shared" si="1"/>
        <v>0</v>
      </c>
      <c r="J68" s="8"/>
    </row>
    <row r="69" spans="2:10" ht="15.6">
      <c r="B69" s="129"/>
      <c r="C69" s="19" t="s">
        <v>97</v>
      </c>
      <c r="D69" s="20" t="s">
        <v>98</v>
      </c>
      <c r="E69" s="21">
        <v>0.13600000000000001</v>
      </c>
      <c r="F69" s="109">
        <v>273.80542799999978</v>
      </c>
      <c r="G69" s="66">
        <v>0</v>
      </c>
      <c r="H69" s="29">
        <f t="shared" si="0"/>
        <v>0</v>
      </c>
      <c r="I69" s="30">
        <f t="shared" si="1"/>
        <v>0</v>
      </c>
      <c r="J69" s="8"/>
    </row>
    <row r="70" spans="2:10" ht="15.6">
      <c r="B70" s="129"/>
      <c r="C70" s="19" t="s">
        <v>99</v>
      </c>
      <c r="D70" s="20" t="s">
        <v>100</v>
      </c>
      <c r="E70" s="21">
        <v>0.19</v>
      </c>
      <c r="F70" s="109">
        <v>360.94258199999973</v>
      </c>
      <c r="G70" s="66">
        <v>0</v>
      </c>
      <c r="H70" s="29">
        <f t="shared" si="0"/>
        <v>0</v>
      </c>
      <c r="I70" s="30">
        <f t="shared" si="1"/>
        <v>0</v>
      </c>
      <c r="J70" s="8"/>
    </row>
    <row r="71" spans="2:10" ht="15.6">
      <c r="B71" s="129"/>
      <c r="C71" s="19" t="s">
        <v>101</v>
      </c>
      <c r="D71" s="20" t="s">
        <v>102</v>
      </c>
      <c r="E71" s="21">
        <v>0.13300000000000001</v>
      </c>
      <c r="F71" s="109">
        <v>269.19492599999984</v>
      </c>
      <c r="G71" s="66">
        <v>0</v>
      </c>
      <c r="H71" s="29">
        <f t="shared" si="0"/>
        <v>0</v>
      </c>
      <c r="I71" s="30">
        <f t="shared" si="1"/>
        <v>0</v>
      </c>
      <c r="J71" s="8"/>
    </row>
    <row r="72" spans="2:10" ht="15.6">
      <c r="B72" s="129"/>
      <c r="C72" s="19" t="s">
        <v>103</v>
      </c>
      <c r="D72" s="20" t="s">
        <v>104</v>
      </c>
      <c r="E72" s="21">
        <v>0.06</v>
      </c>
      <c r="F72" s="109">
        <v>121.62329399999992</v>
      </c>
      <c r="G72" s="66">
        <v>0</v>
      </c>
      <c r="H72" s="29">
        <f t="shared" si="0"/>
        <v>0</v>
      </c>
      <c r="I72" s="30">
        <f t="shared" si="1"/>
        <v>0</v>
      </c>
      <c r="J72" s="8"/>
    </row>
    <row r="73" spans="2:10" ht="15.6">
      <c r="B73" s="129"/>
      <c r="C73" s="19" t="s">
        <v>105</v>
      </c>
      <c r="D73" s="20" t="s">
        <v>106</v>
      </c>
      <c r="E73" s="21">
        <v>9.2999999999999999E-2</v>
      </c>
      <c r="F73" s="109">
        <v>188.46742199999986</v>
      </c>
      <c r="G73" s="66">
        <v>0</v>
      </c>
      <c r="H73" s="29">
        <f t="shared" si="0"/>
        <v>0</v>
      </c>
      <c r="I73" s="30">
        <f t="shared" si="1"/>
        <v>0</v>
      </c>
      <c r="J73" s="8"/>
    </row>
    <row r="74" spans="2:10" ht="15.6">
      <c r="B74" s="129"/>
      <c r="C74" s="19" t="s">
        <v>107</v>
      </c>
      <c r="D74" s="20" t="s">
        <v>242</v>
      </c>
      <c r="E74" s="21">
        <v>0.12</v>
      </c>
      <c r="F74" s="109">
        <v>243.22732199999987</v>
      </c>
      <c r="G74" s="66">
        <v>0</v>
      </c>
      <c r="H74" s="29">
        <f t="shared" si="0"/>
        <v>0</v>
      </c>
      <c r="I74" s="30">
        <f t="shared" si="1"/>
        <v>0</v>
      </c>
      <c r="J74" s="8"/>
    </row>
    <row r="75" spans="2:10" ht="15.6">
      <c r="B75" s="129"/>
      <c r="C75" s="19" t="s">
        <v>108</v>
      </c>
      <c r="D75" s="20" t="s">
        <v>243</v>
      </c>
      <c r="E75" s="21">
        <v>0.127</v>
      </c>
      <c r="F75" s="109">
        <v>257.47823399999987</v>
      </c>
      <c r="G75" s="66">
        <v>0</v>
      </c>
      <c r="H75" s="29">
        <f t="shared" si="0"/>
        <v>0</v>
      </c>
      <c r="I75" s="30">
        <f t="shared" si="1"/>
        <v>0</v>
      </c>
      <c r="J75" s="8"/>
    </row>
    <row r="76" spans="2:10" ht="15.6">
      <c r="B76" s="129"/>
      <c r="C76" s="19" t="s">
        <v>109</v>
      </c>
      <c r="D76" s="20" t="s">
        <v>244</v>
      </c>
      <c r="E76" s="21">
        <v>0.12</v>
      </c>
      <c r="F76" s="109">
        <v>243.17545199999978</v>
      </c>
      <c r="G76" s="66">
        <v>0</v>
      </c>
      <c r="H76" s="29">
        <f t="shared" si="0"/>
        <v>0</v>
      </c>
      <c r="I76" s="30">
        <f t="shared" si="1"/>
        <v>0</v>
      </c>
      <c r="J76" s="8"/>
    </row>
    <row r="77" spans="2:10" ht="15.6">
      <c r="B77" s="129"/>
      <c r="C77" s="23" t="s">
        <v>110</v>
      </c>
      <c r="D77" s="24" t="s">
        <v>111</v>
      </c>
      <c r="E77" s="25">
        <v>0.08</v>
      </c>
      <c r="F77" s="113">
        <v>162.15154799999991</v>
      </c>
      <c r="G77" s="66">
        <v>0</v>
      </c>
      <c r="H77" s="29">
        <f t="shared" si="0"/>
        <v>0</v>
      </c>
      <c r="I77" s="30">
        <f t="shared" si="1"/>
        <v>0</v>
      </c>
      <c r="J77" s="8"/>
    </row>
    <row r="78" spans="2:10" ht="15.6" customHeight="1">
      <c r="B78" s="130"/>
      <c r="C78" s="19" t="s">
        <v>112</v>
      </c>
      <c r="D78" s="20" t="s">
        <v>113</v>
      </c>
      <c r="E78" s="18">
        <v>0.30299999999999999</v>
      </c>
      <c r="F78" s="109">
        <v>614.29344599999945</v>
      </c>
      <c r="G78" s="66">
        <v>0</v>
      </c>
      <c r="H78" s="29">
        <f t="shared" si="0"/>
        <v>0</v>
      </c>
      <c r="I78" s="30">
        <f t="shared" si="1"/>
        <v>0</v>
      </c>
      <c r="J78" s="8"/>
    </row>
    <row r="79" spans="2:10" ht="15.6">
      <c r="B79" s="13" t="s">
        <v>7</v>
      </c>
      <c r="C79" s="13" t="s">
        <v>8</v>
      </c>
      <c r="D79" s="41" t="s">
        <v>9</v>
      </c>
      <c r="E79" s="14" t="s">
        <v>0</v>
      </c>
      <c r="F79" s="108" t="s">
        <v>10</v>
      </c>
      <c r="G79" s="15" t="s">
        <v>245</v>
      </c>
      <c r="H79" s="15" t="s">
        <v>246</v>
      </c>
      <c r="I79" s="15" t="s">
        <v>247</v>
      </c>
      <c r="J79" s="8"/>
    </row>
    <row r="80" spans="2:10" ht="15.6">
      <c r="B80" s="128" t="s">
        <v>114</v>
      </c>
      <c r="C80" s="19" t="s">
        <v>115</v>
      </c>
      <c r="D80" s="20" t="s">
        <v>116</v>
      </c>
      <c r="E80" s="78">
        <v>0.122</v>
      </c>
      <c r="F80" s="85">
        <v>248.5921619999998</v>
      </c>
      <c r="G80" s="66">
        <v>0</v>
      </c>
      <c r="H80" s="29">
        <f t="shared" si="0"/>
        <v>0</v>
      </c>
      <c r="I80" s="30">
        <f t="shared" si="1"/>
        <v>0</v>
      </c>
      <c r="J80" s="8"/>
    </row>
    <row r="81" spans="2:10" ht="15.6">
      <c r="B81" s="129"/>
      <c r="C81" s="19" t="s">
        <v>489</v>
      </c>
      <c r="D81" s="20" t="s">
        <v>490</v>
      </c>
      <c r="E81" s="78">
        <v>1.4999999999999999E-2</v>
      </c>
      <c r="F81" s="109">
        <v>31.46</v>
      </c>
      <c r="G81" s="66">
        <v>0</v>
      </c>
      <c r="H81" s="29">
        <f t="shared" ref="H81:H88" si="2">SUM(E81*G81)</f>
        <v>0</v>
      </c>
      <c r="I81" s="30">
        <f t="shared" ref="I81:I88" si="3">SUM(F81*G81)</f>
        <v>0</v>
      </c>
      <c r="J81" s="8"/>
    </row>
    <row r="82" spans="2:10" ht="15.6">
      <c r="B82" s="129"/>
      <c r="C82" s="19" t="s">
        <v>117</v>
      </c>
      <c r="D82" s="20" t="s">
        <v>118</v>
      </c>
      <c r="E82" s="78">
        <v>0.16700000000000001</v>
      </c>
      <c r="F82" s="109">
        <v>338.29613999999975</v>
      </c>
      <c r="G82" s="66">
        <v>0</v>
      </c>
      <c r="H82" s="29">
        <f t="shared" si="2"/>
        <v>0</v>
      </c>
      <c r="I82" s="30">
        <f t="shared" si="3"/>
        <v>0</v>
      </c>
      <c r="J82" s="8"/>
    </row>
    <row r="83" spans="2:10" ht="15.6">
      <c r="B83" s="129"/>
      <c r="C83" s="26">
        <v>463</v>
      </c>
      <c r="D83" s="27" t="s">
        <v>119</v>
      </c>
      <c r="E83" s="26">
        <v>0.114</v>
      </c>
      <c r="F83" s="85">
        <v>231.03342599999982</v>
      </c>
      <c r="G83" s="66">
        <v>0</v>
      </c>
      <c r="H83" s="29">
        <f t="shared" si="2"/>
        <v>0</v>
      </c>
      <c r="I83" s="30">
        <f t="shared" si="3"/>
        <v>0</v>
      </c>
      <c r="J83" s="8"/>
    </row>
    <row r="84" spans="2:10" ht="15.6">
      <c r="B84" s="129"/>
      <c r="C84" s="26">
        <v>464</v>
      </c>
      <c r="D84" s="27" t="s">
        <v>120</v>
      </c>
      <c r="E84" s="26">
        <v>0.115</v>
      </c>
      <c r="F84" s="85">
        <v>232.96150799999981</v>
      </c>
      <c r="G84" s="66">
        <v>0</v>
      </c>
      <c r="H84" s="29">
        <f t="shared" si="2"/>
        <v>0</v>
      </c>
      <c r="I84" s="30">
        <f t="shared" si="3"/>
        <v>0</v>
      </c>
      <c r="J84" s="8"/>
    </row>
    <row r="85" spans="2:10" ht="15.6">
      <c r="B85" s="129"/>
      <c r="C85" s="26">
        <v>465</v>
      </c>
      <c r="D85" s="27" t="s">
        <v>494</v>
      </c>
      <c r="E85" s="28">
        <v>0.2</v>
      </c>
      <c r="F85" s="85">
        <v>405.4</v>
      </c>
      <c r="G85" s="66">
        <v>0</v>
      </c>
      <c r="H85" s="29">
        <f t="shared" si="2"/>
        <v>0</v>
      </c>
      <c r="I85" s="30">
        <f t="shared" si="3"/>
        <v>0</v>
      </c>
      <c r="J85" s="8"/>
    </row>
    <row r="86" spans="2:10" ht="15.6">
      <c r="B86" s="129"/>
      <c r="C86" s="26">
        <v>466</v>
      </c>
      <c r="D86" s="27" t="s">
        <v>495</v>
      </c>
      <c r="E86" s="28">
        <v>0.2</v>
      </c>
      <c r="F86" s="85">
        <v>405.4</v>
      </c>
      <c r="G86" s="66">
        <v>0</v>
      </c>
      <c r="H86" s="29">
        <f t="shared" si="2"/>
        <v>0</v>
      </c>
      <c r="I86" s="30">
        <f t="shared" si="3"/>
        <v>0</v>
      </c>
      <c r="J86" s="8"/>
    </row>
    <row r="87" spans="2:10" ht="15.6">
      <c r="B87" s="129"/>
      <c r="C87" s="9">
        <v>470</v>
      </c>
      <c r="D87" s="10" t="s">
        <v>121</v>
      </c>
      <c r="E87" s="9">
        <v>0.122</v>
      </c>
      <c r="F87" s="85">
        <v>247.21241999999978</v>
      </c>
      <c r="G87" s="66">
        <v>0</v>
      </c>
      <c r="H87" s="29">
        <f t="shared" si="2"/>
        <v>0</v>
      </c>
      <c r="I87" s="30">
        <f t="shared" si="3"/>
        <v>0</v>
      </c>
      <c r="J87" s="8"/>
    </row>
    <row r="88" spans="2:10" ht="15.6">
      <c r="B88" s="129"/>
      <c r="C88" s="9">
        <v>471</v>
      </c>
      <c r="D88" s="10" t="s">
        <v>122</v>
      </c>
      <c r="E88" s="9">
        <v>0.122</v>
      </c>
      <c r="F88" s="85">
        <v>247.21241999999978</v>
      </c>
      <c r="G88" s="66">
        <v>0</v>
      </c>
      <c r="H88" s="29">
        <f t="shared" si="2"/>
        <v>0</v>
      </c>
      <c r="I88" s="30">
        <f t="shared" si="3"/>
        <v>0</v>
      </c>
      <c r="J88" s="8"/>
    </row>
    <row r="89" spans="2:10" ht="15.6">
      <c r="B89" s="129"/>
      <c r="C89" s="9">
        <v>518</v>
      </c>
      <c r="D89" s="27" t="s">
        <v>493</v>
      </c>
      <c r="E89" s="98">
        <v>0.02</v>
      </c>
      <c r="F89" s="85">
        <v>40.54751999999997</v>
      </c>
      <c r="G89" s="66">
        <v>0</v>
      </c>
      <c r="H89" s="29">
        <f t="shared" si="0"/>
        <v>0</v>
      </c>
      <c r="I89" s="30">
        <f t="shared" si="1"/>
        <v>0</v>
      </c>
      <c r="J89" s="8"/>
    </row>
    <row r="90" spans="2:10" ht="15.6">
      <c r="B90" s="129"/>
      <c r="C90" s="9">
        <v>519</v>
      </c>
      <c r="D90" s="27" t="s">
        <v>492</v>
      </c>
      <c r="E90" s="98">
        <v>0.02</v>
      </c>
      <c r="F90" s="85">
        <v>40.54751999999997</v>
      </c>
      <c r="G90" s="66">
        <v>0</v>
      </c>
      <c r="H90" s="29">
        <f t="shared" ref="H90:H91" si="4">SUM(E90*G90)</f>
        <v>0</v>
      </c>
      <c r="I90" s="30">
        <f t="shared" ref="I90:I91" si="5">SUM(F90*G90)</f>
        <v>0</v>
      </c>
      <c r="J90" s="8"/>
    </row>
    <row r="91" spans="2:10" ht="15.6" customHeight="1">
      <c r="B91" s="130"/>
      <c r="C91" s="9">
        <v>520</v>
      </c>
      <c r="D91" s="20" t="s">
        <v>491</v>
      </c>
      <c r="E91" s="9">
        <v>2.1000000000000001E-2</v>
      </c>
      <c r="F91" s="85">
        <v>42.475601999999974</v>
      </c>
      <c r="G91" s="66">
        <v>0</v>
      </c>
      <c r="H91" s="29">
        <f t="shared" si="4"/>
        <v>0</v>
      </c>
      <c r="I91" s="30">
        <f t="shared" si="5"/>
        <v>0</v>
      </c>
      <c r="J91" s="8"/>
    </row>
    <row r="92" spans="2:10" ht="15.6">
      <c r="B92" s="13" t="s">
        <v>7</v>
      </c>
      <c r="C92" s="13" t="s">
        <v>8</v>
      </c>
      <c r="D92" s="41" t="s">
        <v>9</v>
      </c>
      <c r="E92" s="14" t="s">
        <v>0</v>
      </c>
      <c r="F92" s="108" t="s">
        <v>10</v>
      </c>
      <c r="G92" s="15" t="s">
        <v>245</v>
      </c>
      <c r="H92" s="15" t="s">
        <v>246</v>
      </c>
      <c r="I92" s="15" t="s">
        <v>247</v>
      </c>
      <c r="J92" s="8"/>
    </row>
    <row r="93" spans="2:10" ht="15.6">
      <c r="B93" s="128" t="s">
        <v>123</v>
      </c>
      <c r="C93" s="19" t="s">
        <v>124</v>
      </c>
      <c r="D93" s="20" t="s">
        <v>125</v>
      </c>
      <c r="E93" s="21">
        <v>7.9000000000000001E-2</v>
      </c>
      <c r="F93" s="85">
        <v>160.84886999999986</v>
      </c>
      <c r="G93" s="66">
        <v>0</v>
      </c>
      <c r="H93" s="29">
        <f t="shared" ref="H93:H165" si="6">SUM(E93*G93)</f>
        <v>0</v>
      </c>
      <c r="I93" s="30">
        <f t="shared" ref="I93:I163" si="7">SUM(F93*G93)</f>
        <v>0</v>
      </c>
      <c r="J93" s="8"/>
    </row>
    <row r="94" spans="2:10" ht="15.6">
      <c r="B94" s="129"/>
      <c r="C94" s="19" t="s">
        <v>126</v>
      </c>
      <c r="D94" s="20" t="s">
        <v>127</v>
      </c>
      <c r="E94" s="21">
        <v>0.08</v>
      </c>
      <c r="F94" s="109">
        <v>162.3190139999999</v>
      </c>
      <c r="G94" s="66">
        <v>0</v>
      </c>
      <c r="H94" s="29">
        <f t="shared" si="6"/>
        <v>0</v>
      </c>
      <c r="I94" s="30">
        <f t="shared" si="7"/>
        <v>0</v>
      </c>
      <c r="J94" s="8"/>
    </row>
    <row r="95" spans="2:10" ht="15.6">
      <c r="B95" s="129"/>
      <c r="C95" s="19" t="s">
        <v>128</v>
      </c>
      <c r="D95" s="20" t="s">
        <v>129</v>
      </c>
      <c r="E95" s="21">
        <v>0.32900000000000001</v>
      </c>
      <c r="F95" s="109">
        <v>670.89102599999956</v>
      </c>
      <c r="G95" s="66">
        <v>0</v>
      </c>
      <c r="H95" s="29">
        <f t="shared" si="6"/>
        <v>0</v>
      </c>
      <c r="I95" s="30">
        <f t="shared" si="7"/>
        <v>0</v>
      </c>
      <c r="J95" s="8"/>
    </row>
    <row r="96" spans="2:10" ht="15.6">
      <c r="B96" s="129"/>
      <c r="C96" s="19" t="s">
        <v>130</v>
      </c>
      <c r="D96" s="20" t="s">
        <v>131</v>
      </c>
      <c r="E96" s="21">
        <v>0.109</v>
      </c>
      <c r="F96" s="109">
        <v>221.97988799999985</v>
      </c>
      <c r="G96" s="66">
        <v>0</v>
      </c>
      <c r="H96" s="29">
        <f t="shared" si="6"/>
        <v>0</v>
      </c>
      <c r="I96" s="30">
        <f t="shared" si="7"/>
        <v>0</v>
      </c>
      <c r="J96" s="8"/>
    </row>
    <row r="97" spans="2:10" ht="15.6">
      <c r="B97" s="129"/>
      <c r="C97" s="19" t="s">
        <v>132</v>
      </c>
      <c r="D97" s="20" t="s">
        <v>133</v>
      </c>
      <c r="E97" s="21">
        <v>0.14599999999999999</v>
      </c>
      <c r="F97" s="85">
        <v>296.35553999999973</v>
      </c>
      <c r="G97" s="66">
        <v>0</v>
      </c>
      <c r="H97" s="29">
        <f t="shared" si="6"/>
        <v>0</v>
      </c>
      <c r="I97" s="30">
        <f t="shared" si="7"/>
        <v>0</v>
      </c>
      <c r="J97" s="8"/>
    </row>
    <row r="98" spans="2:10" ht="15.6">
      <c r="B98" s="129"/>
      <c r="C98" s="19" t="s">
        <v>134</v>
      </c>
      <c r="D98" s="20" t="s">
        <v>135</v>
      </c>
      <c r="E98" s="21">
        <v>7.4999999999999997E-2</v>
      </c>
      <c r="F98" s="109">
        <v>151.79533199999989</v>
      </c>
      <c r="G98" s="66">
        <v>0</v>
      </c>
      <c r="H98" s="29">
        <f t="shared" si="6"/>
        <v>0</v>
      </c>
      <c r="I98" s="30">
        <f t="shared" si="7"/>
        <v>0</v>
      </c>
      <c r="J98" s="8"/>
    </row>
    <row r="99" spans="2:10" ht="15.6">
      <c r="B99" s="129"/>
      <c r="C99" s="19" t="s">
        <v>136</v>
      </c>
      <c r="D99" s="20" t="s">
        <v>137</v>
      </c>
      <c r="E99" s="21">
        <v>0.06</v>
      </c>
      <c r="F99" s="109">
        <v>121.99082999999989</v>
      </c>
      <c r="G99" s="66">
        <v>0</v>
      </c>
      <c r="H99" s="29">
        <f t="shared" si="6"/>
        <v>0</v>
      </c>
      <c r="I99" s="30">
        <f t="shared" si="7"/>
        <v>0</v>
      </c>
      <c r="J99" s="8"/>
    </row>
    <row r="100" spans="2:10" ht="15.6">
      <c r="B100" s="129"/>
      <c r="C100" s="19" t="s">
        <v>138</v>
      </c>
      <c r="D100" s="20" t="s">
        <v>139</v>
      </c>
      <c r="E100" s="21">
        <v>0.06</v>
      </c>
      <c r="F100" s="109">
        <v>121.99082999999989</v>
      </c>
      <c r="G100" s="66">
        <v>0</v>
      </c>
      <c r="H100" s="29">
        <f t="shared" si="6"/>
        <v>0</v>
      </c>
      <c r="I100" s="30">
        <f t="shared" si="7"/>
        <v>0</v>
      </c>
      <c r="J100" s="8"/>
    </row>
    <row r="101" spans="2:10" ht="15.6">
      <c r="B101" s="129"/>
      <c r="C101" s="19" t="s">
        <v>140</v>
      </c>
      <c r="D101" s="20" t="s">
        <v>141</v>
      </c>
      <c r="E101" s="21">
        <v>0.06</v>
      </c>
      <c r="F101" s="109">
        <v>121.99082999999989</v>
      </c>
      <c r="G101" s="66">
        <v>0</v>
      </c>
      <c r="H101" s="29">
        <f t="shared" si="6"/>
        <v>0</v>
      </c>
      <c r="I101" s="30">
        <f t="shared" si="7"/>
        <v>0</v>
      </c>
      <c r="J101" s="8"/>
    </row>
    <row r="102" spans="2:10" ht="15.6">
      <c r="B102" s="129"/>
      <c r="C102" s="19" t="s">
        <v>142</v>
      </c>
      <c r="D102" s="20" t="s">
        <v>143</v>
      </c>
      <c r="E102" s="21">
        <v>0.06</v>
      </c>
      <c r="F102" s="109">
        <v>121.99082999999989</v>
      </c>
      <c r="G102" s="66">
        <v>0</v>
      </c>
      <c r="H102" s="29">
        <f t="shared" si="6"/>
        <v>0</v>
      </c>
      <c r="I102" s="30">
        <f t="shared" si="7"/>
        <v>0</v>
      </c>
      <c r="J102" s="8"/>
    </row>
    <row r="103" spans="2:10" ht="15.6">
      <c r="B103" s="129"/>
      <c r="C103" s="19" t="s">
        <v>144</v>
      </c>
      <c r="D103" s="20" t="s">
        <v>145</v>
      </c>
      <c r="E103" s="21">
        <v>0.129</v>
      </c>
      <c r="F103" s="109">
        <v>261.61153199999973</v>
      </c>
      <c r="G103" s="66">
        <v>0</v>
      </c>
      <c r="H103" s="29">
        <f t="shared" si="6"/>
        <v>0</v>
      </c>
      <c r="I103" s="30">
        <f t="shared" si="7"/>
        <v>0</v>
      </c>
      <c r="J103" s="8"/>
    </row>
    <row r="104" spans="2:10" ht="15.6">
      <c r="B104" s="129"/>
      <c r="C104" s="19" t="s">
        <v>146</v>
      </c>
      <c r="D104" s="20" t="s">
        <v>147</v>
      </c>
      <c r="E104" s="21">
        <v>0.13300000000000001</v>
      </c>
      <c r="F104" s="109">
        <v>270.81326999999993</v>
      </c>
      <c r="G104" s="66">
        <v>0</v>
      </c>
      <c r="H104" s="29">
        <f t="shared" si="6"/>
        <v>0</v>
      </c>
      <c r="I104" s="30">
        <f t="shared" si="7"/>
        <v>0</v>
      </c>
      <c r="J104" s="8"/>
    </row>
    <row r="105" spans="2:10" ht="15.6">
      <c r="B105" s="129"/>
      <c r="C105" s="19" t="s">
        <v>148</v>
      </c>
      <c r="D105" s="20" t="s">
        <v>149</v>
      </c>
      <c r="E105" s="22">
        <v>0.06</v>
      </c>
      <c r="F105" s="109">
        <v>121.99082999999989</v>
      </c>
      <c r="G105" s="66">
        <v>0</v>
      </c>
      <c r="H105" s="29">
        <f t="shared" si="6"/>
        <v>0</v>
      </c>
      <c r="I105" s="30">
        <f t="shared" si="7"/>
        <v>0</v>
      </c>
      <c r="J105" s="8"/>
    </row>
    <row r="106" spans="2:10" ht="15.6">
      <c r="B106" s="129"/>
      <c r="C106" s="19" t="s">
        <v>150</v>
      </c>
      <c r="D106" s="20" t="s">
        <v>151</v>
      </c>
      <c r="E106" s="21">
        <v>9.8000000000000004E-2</v>
      </c>
      <c r="F106" s="109">
        <v>198.53316599999988</v>
      </c>
      <c r="G106" s="66">
        <v>0</v>
      </c>
      <c r="H106" s="29">
        <f t="shared" si="6"/>
        <v>0</v>
      </c>
      <c r="I106" s="30">
        <f t="shared" si="7"/>
        <v>0</v>
      </c>
      <c r="J106" s="8"/>
    </row>
    <row r="107" spans="2:10" ht="15.6">
      <c r="B107" s="129"/>
      <c r="C107" s="19" t="s">
        <v>152</v>
      </c>
      <c r="D107" s="20" t="s">
        <v>153</v>
      </c>
      <c r="E107" s="21">
        <v>0.09</v>
      </c>
      <c r="F107" s="109">
        <v>180.27788999999984</v>
      </c>
      <c r="G107" s="66">
        <v>0</v>
      </c>
      <c r="H107" s="29">
        <f t="shared" si="6"/>
        <v>0</v>
      </c>
      <c r="I107" s="30">
        <f t="shared" si="7"/>
        <v>0</v>
      </c>
      <c r="J107" s="8"/>
    </row>
    <row r="108" spans="2:10" ht="15.6">
      <c r="B108" s="129"/>
      <c r="C108" s="19" t="s">
        <v>154</v>
      </c>
      <c r="D108" s="20" t="s">
        <v>155</v>
      </c>
      <c r="E108" s="21">
        <v>0.08</v>
      </c>
      <c r="F108" s="109">
        <v>160.37166599999986</v>
      </c>
      <c r="G108" s="66">
        <v>0</v>
      </c>
      <c r="H108" s="29">
        <f t="shared" si="6"/>
        <v>0</v>
      </c>
      <c r="I108" s="30">
        <f t="shared" si="7"/>
        <v>0</v>
      </c>
      <c r="J108" s="8"/>
    </row>
    <row r="109" spans="2:10" ht="15.6">
      <c r="B109" s="129"/>
      <c r="C109" s="19" t="s">
        <v>156</v>
      </c>
      <c r="D109" s="20" t="s">
        <v>157</v>
      </c>
      <c r="E109" s="21">
        <v>6.4000000000000001E-2</v>
      </c>
      <c r="F109" s="109">
        <v>128.89694999999989</v>
      </c>
      <c r="G109" s="66">
        <v>0</v>
      </c>
      <c r="H109" s="29">
        <f t="shared" si="6"/>
        <v>0</v>
      </c>
      <c r="I109" s="30">
        <f t="shared" si="7"/>
        <v>0</v>
      </c>
      <c r="J109" s="8"/>
    </row>
    <row r="110" spans="2:10" ht="15.6">
      <c r="B110" s="129"/>
      <c r="C110" s="19" t="s">
        <v>158</v>
      </c>
      <c r="D110" s="20" t="s">
        <v>159</v>
      </c>
      <c r="E110" s="21">
        <v>0.30299999999999999</v>
      </c>
      <c r="F110" s="109">
        <v>614.12005199999953</v>
      </c>
      <c r="G110" s="66">
        <v>0</v>
      </c>
      <c r="H110" s="29">
        <f t="shared" si="6"/>
        <v>0</v>
      </c>
      <c r="I110" s="30">
        <f t="shared" si="7"/>
        <v>0</v>
      </c>
      <c r="J110" s="8"/>
    </row>
    <row r="111" spans="2:10" ht="15.6">
      <c r="B111" s="129"/>
      <c r="C111" s="19" t="s">
        <v>160</v>
      </c>
      <c r="D111" s="20" t="s">
        <v>161</v>
      </c>
      <c r="E111" s="21">
        <v>0.11</v>
      </c>
      <c r="F111" s="109">
        <v>222.97282799999985</v>
      </c>
      <c r="G111" s="66">
        <v>0</v>
      </c>
      <c r="H111" s="29">
        <f t="shared" si="6"/>
        <v>0</v>
      </c>
      <c r="I111" s="30">
        <f t="shared" si="7"/>
        <v>0</v>
      </c>
      <c r="J111" s="8"/>
    </row>
    <row r="112" spans="2:10" ht="15.6">
      <c r="B112" s="129"/>
      <c r="C112" s="19" t="s">
        <v>162</v>
      </c>
      <c r="D112" s="20" t="s">
        <v>163</v>
      </c>
      <c r="E112" s="21">
        <v>9.0999999999999998E-2</v>
      </c>
      <c r="F112" s="109">
        <v>184.35338999999988</v>
      </c>
      <c r="G112" s="66">
        <v>0</v>
      </c>
      <c r="H112" s="29">
        <f t="shared" si="6"/>
        <v>0</v>
      </c>
      <c r="I112" s="30">
        <f t="shared" si="7"/>
        <v>0</v>
      </c>
      <c r="J112" s="8"/>
    </row>
    <row r="113" spans="2:10" ht="15.6">
      <c r="B113" s="129"/>
      <c r="C113" s="19" t="s">
        <v>164</v>
      </c>
      <c r="D113" s="20" t="s">
        <v>165</v>
      </c>
      <c r="E113" s="21">
        <v>0.10299999999999999</v>
      </c>
      <c r="F113" s="109">
        <v>208.72191599999982</v>
      </c>
      <c r="G113" s="66">
        <v>0</v>
      </c>
      <c r="H113" s="29">
        <f t="shared" si="6"/>
        <v>0</v>
      </c>
      <c r="I113" s="30">
        <f t="shared" si="7"/>
        <v>0</v>
      </c>
      <c r="J113" s="8"/>
    </row>
    <row r="114" spans="2:10" ht="15.6">
      <c r="B114" s="129"/>
      <c r="C114" s="19" t="s">
        <v>166</v>
      </c>
      <c r="D114" s="20" t="s">
        <v>167</v>
      </c>
      <c r="E114" s="21">
        <v>8.4000000000000005E-2</v>
      </c>
      <c r="F114" s="109">
        <v>170.28920999999991</v>
      </c>
      <c r="G114" s="66">
        <v>0</v>
      </c>
      <c r="H114" s="29">
        <f t="shared" si="6"/>
        <v>0</v>
      </c>
      <c r="I114" s="30">
        <f t="shared" si="7"/>
        <v>0</v>
      </c>
      <c r="J114" s="8"/>
    </row>
    <row r="115" spans="2:10" ht="15.6">
      <c r="B115" s="129"/>
      <c r="C115" s="19" t="s">
        <v>168</v>
      </c>
      <c r="D115" s="20" t="s">
        <v>169</v>
      </c>
      <c r="E115" s="21">
        <v>0.45500000000000002</v>
      </c>
      <c r="F115" s="109">
        <v>922.13448599999958</v>
      </c>
      <c r="G115" s="66">
        <v>0</v>
      </c>
      <c r="H115" s="29">
        <f t="shared" si="6"/>
        <v>0</v>
      </c>
      <c r="I115" s="30">
        <f t="shared" si="7"/>
        <v>0</v>
      </c>
      <c r="J115" s="8"/>
    </row>
    <row r="116" spans="2:10" ht="15.6">
      <c r="B116" s="129"/>
      <c r="C116" s="19" t="s">
        <v>170</v>
      </c>
      <c r="D116" s="20" t="s">
        <v>171</v>
      </c>
      <c r="E116" s="21">
        <v>5.8999999999999997E-2</v>
      </c>
      <c r="F116" s="109">
        <v>119.56627799999991</v>
      </c>
      <c r="G116" s="66">
        <v>0</v>
      </c>
      <c r="H116" s="29">
        <f t="shared" si="6"/>
        <v>0</v>
      </c>
      <c r="I116" s="30">
        <f t="shared" si="7"/>
        <v>0</v>
      </c>
      <c r="J116" s="8"/>
    </row>
    <row r="117" spans="2:10" ht="15.6">
      <c r="B117" s="129"/>
      <c r="C117" s="19" t="s">
        <v>172</v>
      </c>
      <c r="D117" s="20" t="s">
        <v>173</v>
      </c>
      <c r="E117" s="21">
        <v>5.8999999999999997E-2</v>
      </c>
      <c r="F117" s="109">
        <v>119.56627799999991</v>
      </c>
      <c r="G117" s="66">
        <v>0</v>
      </c>
      <c r="H117" s="29">
        <f t="shared" si="6"/>
        <v>0</v>
      </c>
      <c r="I117" s="30">
        <f t="shared" si="7"/>
        <v>0</v>
      </c>
      <c r="J117" s="8"/>
    </row>
    <row r="118" spans="2:10" ht="15.6">
      <c r="B118" s="129"/>
      <c r="C118" s="19" t="s">
        <v>174</v>
      </c>
      <c r="D118" s="20" t="s">
        <v>175</v>
      </c>
      <c r="E118" s="21">
        <v>9.1999999999999998E-2</v>
      </c>
      <c r="F118" s="109">
        <v>186.42967199999984</v>
      </c>
      <c r="G118" s="66">
        <v>0</v>
      </c>
      <c r="H118" s="29">
        <f t="shared" si="6"/>
        <v>0</v>
      </c>
      <c r="I118" s="30">
        <f t="shared" si="7"/>
        <v>0</v>
      </c>
      <c r="J118" s="8"/>
    </row>
    <row r="119" spans="2:10" ht="15.6">
      <c r="B119" s="129"/>
      <c r="C119" s="19" t="s">
        <v>176</v>
      </c>
      <c r="D119" s="20" t="s">
        <v>177</v>
      </c>
      <c r="E119" s="21">
        <v>8.4000000000000005E-2</v>
      </c>
      <c r="F119" s="109">
        <v>170.10247799999988</v>
      </c>
      <c r="G119" s="66">
        <v>0</v>
      </c>
      <c r="H119" s="29">
        <f t="shared" si="6"/>
        <v>0</v>
      </c>
      <c r="I119" s="30">
        <f t="shared" si="7"/>
        <v>0</v>
      </c>
      <c r="J119" s="8"/>
    </row>
    <row r="120" spans="2:10" ht="15.6">
      <c r="B120" s="129"/>
      <c r="C120" s="19" t="s">
        <v>178</v>
      </c>
      <c r="D120" s="20" t="s">
        <v>179</v>
      </c>
      <c r="E120" s="21">
        <v>0.129</v>
      </c>
      <c r="F120" s="109">
        <v>261.46333199999981</v>
      </c>
      <c r="G120" s="66">
        <v>0</v>
      </c>
      <c r="H120" s="29">
        <f t="shared" si="6"/>
        <v>0</v>
      </c>
      <c r="I120" s="30">
        <f t="shared" si="7"/>
        <v>0</v>
      </c>
      <c r="J120" s="8"/>
    </row>
    <row r="121" spans="2:10" ht="15.6" customHeight="1">
      <c r="B121" s="130"/>
      <c r="C121" s="19" t="s">
        <v>180</v>
      </c>
      <c r="D121" s="20" t="s">
        <v>181</v>
      </c>
      <c r="E121" s="21">
        <v>5.8999999999999997E-2</v>
      </c>
      <c r="F121" s="109">
        <v>119.56627799999991</v>
      </c>
      <c r="G121" s="66">
        <v>0</v>
      </c>
      <c r="H121" s="29">
        <f t="shared" si="6"/>
        <v>0</v>
      </c>
      <c r="I121" s="30">
        <f t="shared" si="7"/>
        <v>0</v>
      </c>
      <c r="J121" s="8"/>
    </row>
    <row r="122" spans="2:10" ht="15.6">
      <c r="B122" s="13" t="s">
        <v>7</v>
      </c>
      <c r="C122" s="13" t="s">
        <v>8</v>
      </c>
      <c r="D122" s="41" t="s">
        <v>9</v>
      </c>
      <c r="E122" s="14" t="s">
        <v>0</v>
      </c>
      <c r="F122" s="108" t="s">
        <v>10</v>
      </c>
      <c r="G122" s="15" t="s">
        <v>245</v>
      </c>
      <c r="H122" s="15" t="s">
        <v>246</v>
      </c>
      <c r="I122" s="15" t="s">
        <v>247</v>
      </c>
      <c r="J122" s="8"/>
    </row>
    <row r="123" spans="2:10" ht="15.6">
      <c r="B123" s="128" t="s">
        <v>182</v>
      </c>
      <c r="C123" s="19" t="s">
        <v>134</v>
      </c>
      <c r="D123" s="20" t="s">
        <v>135</v>
      </c>
      <c r="E123" s="21">
        <v>7.4999999999999997E-2</v>
      </c>
      <c r="F123" s="85">
        <v>151.79533199999989</v>
      </c>
      <c r="G123" s="66">
        <v>0</v>
      </c>
      <c r="H123" s="29">
        <f t="shared" si="6"/>
        <v>0</v>
      </c>
      <c r="I123" s="30">
        <f t="shared" si="7"/>
        <v>0</v>
      </c>
      <c r="J123" s="8"/>
    </row>
    <row r="124" spans="2:10" ht="15.6">
      <c r="B124" s="129"/>
      <c r="C124" s="19" t="s">
        <v>183</v>
      </c>
      <c r="D124" s="20" t="s">
        <v>184</v>
      </c>
      <c r="E124" s="21">
        <v>1.4E-2</v>
      </c>
      <c r="F124" s="109">
        <v>28.482557999999976</v>
      </c>
      <c r="G124" s="66">
        <v>0</v>
      </c>
      <c r="H124" s="29">
        <f t="shared" si="6"/>
        <v>0</v>
      </c>
      <c r="I124" s="30">
        <f t="shared" si="7"/>
        <v>0</v>
      </c>
      <c r="J124" s="8"/>
    </row>
    <row r="125" spans="2:10" ht="15.6">
      <c r="B125" s="129"/>
      <c r="C125" s="19" t="s">
        <v>185</v>
      </c>
      <c r="D125" s="20" t="s">
        <v>186</v>
      </c>
      <c r="E125" s="22">
        <v>3.1E-2</v>
      </c>
      <c r="F125" s="109">
        <v>62.878295999999949</v>
      </c>
      <c r="G125" s="66">
        <v>0</v>
      </c>
      <c r="H125" s="29">
        <f t="shared" si="6"/>
        <v>0</v>
      </c>
      <c r="I125" s="30">
        <f t="shared" si="7"/>
        <v>0</v>
      </c>
      <c r="J125" s="8"/>
    </row>
    <row r="126" spans="2:10" ht="15.6">
      <c r="B126" s="129"/>
      <c r="C126" s="19" t="s">
        <v>187</v>
      </c>
      <c r="D126" s="20" t="s">
        <v>188</v>
      </c>
      <c r="E126" s="21">
        <v>0.08</v>
      </c>
      <c r="F126" s="109">
        <v>162.3190139999999</v>
      </c>
      <c r="G126" s="66">
        <v>0</v>
      </c>
      <c r="H126" s="29">
        <f t="shared" si="6"/>
        <v>0</v>
      </c>
      <c r="I126" s="30">
        <f t="shared" si="7"/>
        <v>0</v>
      </c>
      <c r="J126" s="8"/>
    </row>
    <row r="127" spans="2:10" ht="15.6">
      <c r="B127" s="129"/>
      <c r="C127" s="19" t="s">
        <v>496</v>
      </c>
      <c r="D127" s="20" t="s">
        <v>497</v>
      </c>
      <c r="E127" s="21">
        <v>5.1999999999999998E-2</v>
      </c>
      <c r="F127" s="109">
        <v>103.88375399999993</v>
      </c>
      <c r="G127" s="66">
        <v>0</v>
      </c>
      <c r="H127" s="29">
        <f t="shared" si="6"/>
        <v>0</v>
      </c>
      <c r="I127" s="30">
        <f t="shared" si="7"/>
        <v>0</v>
      </c>
      <c r="J127" s="8"/>
    </row>
    <row r="128" spans="2:10" ht="15.6">
      <c r="B128" s="129"/>
      <c r="C128" s="19" t="s">
        <v>189</v>
      </c>
      <c r="D128" s="20" t="s">
        <v>190</v>
      </c>
      <c r="E128" s="22">
        <v>2.9000000000000001E-2</v>
      </c>
      <c r="F128" s="109">
        <v>58.764263999999969</v>
      </c>
      <c r="G128" s="66">
        <v>0</v>
      </c>
      <c r="H128" s="29">
        <f t="shared" ref="H128:H131" si="8">SUM(E128*G128)</f>
        <v>0</v>
      </c>
      <c r="I128" s="30">
        <f t="shared" ref="I128:I131" si="9">SUM(F128*G128)</f>
        <v>0</v>
      </c>
      <c r="J128" s="8"/>
    </row>
    <row r="129" spans="2:10" ht="15.6">
      <c r="B129" s="129"/>
      <c r="C129" s="19" t="s">
        <v>191</v>
      </c>
      <c r="D129" s="20" t="s">
        <v>192</v>
      </c>
      <c r="E129" s="22">
        <v>0.06</v>
      </c>
      <c r="F129" s="109">
        <v>121.99082999999989</v>
      </c>
      <c r="G129" s="66">
        <v>0</v>
      </c>
      <c r="H129" s="29">
        <f t="shared" si="8"/>
        <v>0</v>
      </c>
      <c r="I129" s="30">
        <f t="shared" si="9"/>
        <v>0</v>
      </c>
      <c r="J129" s="8"/>
    </row>
    <row r="130" spans="2:10" ht="15.6">
      <c r="B130" s="129"/>
      <c r="C130" s="19" t="s">
        <v>193</v>
      </c>
      <c r="D130" s="20" t="s">
        <v>194</v>
      </c>
      <c r="E130" s="22">
        <v>0.06</v>
      </c>
      <c r="F130" s="109">
        <v>121.99082999999989</v>
      </c>
      <c r="G130" s="66">
        <v>0</v>
      </c>
      <c r="H130" s="29">
        <f t="shared" si="8"/>
        <v>0</v>
      </c>
      <c r="I130" s="30">
        <f t="shared" si="9"/>
        <v>0</v>
      </c>
      <c r="J130" s="8"/>
    </row>
    <row r="131" spans="2:10" ht="15.6">
      <c r="B131" s="129"/>
      <c r="C131" s="19" t="s">
        <v>195</v>
      </c>
      <c r="D131" s="20" t="s">
        <v>196</v>
      </c>
      <c r="E131" s="22">
        <v>9.2999999999999999E-2</v>
      </c>
      <c r="F131" s="109">
        <v>189.33142799999985</v>
      </c>
      <c r="G131" s="66">
        <v>0</v>
      </c>
      <c r="H131" s="29">
        <f t="shared" si="8"/>
        <v>0</v>
      </c>
      <c r="I131" s="30">
        <f t="shared" si="9"/>
        <v>0</v>
      </c>
      <c r="J131" s="8"/>
    </row>
    <row r="132" spans="2:10" ht="15.6">
      <c r="B132" s="129"/>
      <c r="C132" s="19" t="s">
        <v>197</v>
      </c>
      <c r="D132" s="20" t="s">
        <v>198</v>
      </c>
      <c r="E132" s="22">
        <v>0.17699999999999999</v>
      </c>
      <c r="F132" s="109">
        <v>361.05224999999973</v>
      </c>
      <c r="G132" s="66">
        <v>0</v>
      </c>
      <c r="H132" s="29">
        <f t="shared" si="6"/>
        <v>0</v>
      </c>
      <c r="I132" s="30">
        <f t="shared" si="7"/>
        <v>0</v>
      </c>
      <c r="J132" s="8"/>
    </row>
    <row r="133" spans="2:10" ht="15.6">
      <c r="B133" s="129"/>
      <c r="C133" s="19" t="s">
        <v>199</v>
      </c>
      <c r="D133" s="20" t="s">
        <v>200</v>
      </c>
      <c r="E133" s="22">
        <v>0.17699999999999999</v>
      </c>
      <c r="F133" s="109">
        <v>361.05224999999973</v>
      </c>
      <c r="G133" s="66">
        <v>0</v>
      </c>
      <c r="H133" s="29">
        <f t="shared" si="6"/>
        <v>0</v>
      </c>
      <c r="I133" s="30">
        <f t="shared" si="7"/>
        <v>0</v>
      </c>
      <c r="J133" s="8"/>
    </row>
    <row r="134" spans="2:10" ht="15.6">
      <c r="B134" s="129"/>
      <c r="C134" s="19" t="s">
        <v>498</v>
      </c>
      <c r="D134" s="20" t="s">
        <v>507</v>
      </c>
      <c r="E134" s="22">
        <v>7.0000000000000007E-2</v>
      </c>
      <c r="F134" s="109">
        <v>140.94264599999994</v>
      </c>
      <c r="G134" s="66">
        <v>0</v>
      </c>
      <c r="H134" s="29">
        <f t="shared" si="6"/>
        <v>0</v>
      </c>
      <c r="I134" s="30">
        <f t="shared" si="7"/>
        <v>0</v>
      </c>
      <c r="J134" s="8"/>
    </row>
    <row r="135" spans="2:10" ht="15.6">
      <c r="B135" s="129"/>
      <c r="C135" s="19" t="s">
        <v>499</v>
      </c>
      <c r="D135" s="20" t="s">
        <v>508</v>
      </c>
      <c r="E135" s="22">
        <v>7.0000000000000007E-2</v>
      </c>
      <c r="F135" s="109">
        <v>140.94264599999994</v>
      </c>
      <c r="G135" s="66">
        <v>0</v>
      </c>
      <c r="H135" s="29">
        <f t="shared" si="6"/>
        <v>0</v>
      </c>
      <c r="I135" s="30">
        <f t="shared" si="7"/>
        <v>0</v>
      </c>
      <c r="J135" s="8"/>
    </row>
    <row r="136" spans="2:10" ht="15.6">
      <c r="B136" s="129"/>
      <c r="C136" s="19" t="s">
        <v>203</v>
      </c>
      <c r="D136" s="20" t="s">
        <v>204</v>
      </c>
      <c r="E136" s="22">
        <v>2.7E-2</v>
      </c>
      <c r="F136" s="109">
        <v>54.688763999999956</v>
      </c>
      <c r="G136" s="66">
        <v>0</v>
      </c>
      <c r="H136" s="29">
        <f t="shared" si="6"/>
        <v>0</v>
      </c>
      <c r="I136" s="30">
        <f t="shared" si="7"/>
        <v>0</v>
      </c>
      <c r="J136" s="8"/>
    </row>
    <row r="137" spans="2:10" ht="15.6">
      <c r="B137" s="129"/>
      <c r="C137" s="19" t="s">
        <v>205</v>
      </c>
      <c r="D137" s="20" t="s">
        <v>206</v>
      </c>
      <c r="E137" s="22">
        <v>9.9000000000000005E-2</v>
      </c>
      <c r="F137" s="109">
        <v>200.77098599999982</v>
      </c>
      <c r="G137" s="66">
        <v>0</v>
      </c>
      <c r="H137" s="29">
        <f t="shared" si="6"/>
        <v>0</v>
      </c>
      <c r="I137" s="30">
        <f t="shared" si="7"/>
        <v>0</v>
      </c>
      <c r="J137" s="8"/>
    </row>
    <row r="138" spans="2:10" ht="15.6">
      <c r="B138" s="129"/>
      <c r="C138" s="19" t="s">
        <v>257</v>
      </c>
      <c r="D138" s="20" t="s">
        <v>262</v>
      </c>
      <c r="E138" s="22">
        <v>1.7000000000000001E-2</v>
      </c>
      <c r="F138" s="109">
        <v>34.524671999999974</v>
      </c>
      <c r="G138" s="66">
        <v>0</v>
      </c>
      <c r="H138" s="29">
        <f t="shared" si="6"/>
        <v>0</v>
      </c>
      <c r="I138" s="30">
        <f t="shared" si="7"/>
        <v>0</v>
      </c>
      <c r="J138" s="8"/>
    </row>
    <row r="139" spans="2:10" ht="15.6">
      <c r="B139" s="129"/>
      <c r="C139" s="19" t="s">
        <v>258</v>
      </c>
      <c r="D139" s="20" t="s">
        <v>263</v>
      </c>
      <c r="E139" s="22">
        <v>9.6000000000000002E-2</v>
      </c>
      <c r="F139" s="109">
        <v>194.47100399999988</v>
      </c>
      <c r="G139" s="66">
        <v>0</v>
      </c>
      <c r="H139" s="29">
        <f t="shared" si="6"/>
        <v>0</v>
      </c>
      <c r="I139" s="30">
        <f t="shared" si="7"/>
        <v>0</v>
      </c>
      <c r="J139" s="8"/>
    </row>
    <row r="140" spans="2:10" ht="15.6">
      <c r="B140" s="129"/>
      <c r="C140" s="19" t="s">
        <v>261</v>
      </c>
      <c r="D140" s="20" t="s">
        <v>264</v>
      </c>
      <c r="E140" s="22">
        <v>9.6000000000000002E-2</v>
      </c>
      <c r="F140" s="109">
        <v>194.47100399999988</v>
      </c>
      <c r="G140" s="66">
        <v>0</v>
      </c>
      <c r="H140" s="29">
        <f t="shared" si="6"/>
        <v>0</v>
      </c>
      <c r="I140" s="30">
        <f t="shared" si="7"/>
        <v>0</v>
      </c>
      <c r="J140" s="8"/>
    </row>
    <row r="141" spans="2:10" ht="15.6">
      <c r="B141" s="129"/>
      <c r="C141" s="19" t="s">
        <v>259</v>
      </c>
      <c r="D141" s="20" t="s">
        <v>265</v>
      </c>
      <c r="E141" s="22">
        <v>9.6000000000000002E-2</v>
      </c>
      <c r="F141" s="109">
        <v>194.47100399999988</v>
      </c>
      <c r="G141" s="66">
        <v>0</v>
      </c>
      <c r="H141" s="29">
        <f t="shared" si="6"/>
        <v>0</v>
      </c>
      <c r="I141" s="30">
        <f t="shared" si="7"/>
        <v>0</v>
      </c>
      <c r="J141" s="8"/>
    </row>
    <row r="142" spans="2:10" ht="15.6">
      <c r="B142" s="129"/>
      <c r="C142" s="19" t="s">
        <v>260</v>
      </c>
      <c r="D142" s="20" t="s">
        <v>266</v>
      </c>
      <c r="E142" s="22">
        <v>9.6000000000000002E-2</v>
      </c>
      <c r="F142" s="114">
        <v>194.47100399999988</v>
      </c>
      <c r="G142" s="66">
        <v>0</v>
      </c>
      <c r="H142" s="29">
        <f t="shared" si="6"/>
        <v>0</v>
      </c>
      <c r="I142" s="30">
        <f t="shared" si="7"/>
        <v>0</v>
      </c>
      <c r="J142" s="8"/>
    </row>
    <row r="143" spans="2:10" ht="15.6">
      <c r="B143" s="129"/>
      <c r="C143" s="26">
        <v>462</v>
      </c>
      <c r="D143" s="27" t="s">
        <v>207</v>
      </c>
      <c r="E143" s="28">
        <v>0.02</v>
      </c>
      <c r="F143" s="85">
        <v>40.508987999999974</v>
      </c>
      <c r="G143" s="66">
        <v>0</v>
      </c>
      <c r="H143" s="29">
        <f t="shared" si="6"/>
        <v>0</v>
      </c>
      <c r="I143" s="30">
        <f t="shared" si="7"/>
        <v>0</v>
      </c>
      <c r="J143" s="8"/>
    </row>
    <row r="144" spans="2:10" ht="15.6">
      <c r="B144" s="129"/>
      <c r="C144" s="26">
        <v>515</v>
      </c>
      <c r="D144" s="27" t="s">
        <v>501</v>
      </c>
      <c r="E144" s="28">
        <v>6.9000000000000006E-2</v>
      </c>
      <c r="F144" s="85">
        <v>139.84003799999988</v>
      </c>
      <c r="G144" s="66">
        <v>0</v>
      </c>
      <c r="H144" s="29">
        <f t="shared" si="6"/>
        <v>0</v>
      </c>
      <c r="I144" s="30">
        <f t="shared" si="7"/>
        <v>0</v>
      </c>
      <c r="J144" s="8"/>
    </row>
    <row r="145" spans="2:10" ht="15.6">
      <c r="B145" s="129"/>
      <c r="C145" s="26">
        <v>521</v>
      </c>
      <c r="D145" s="20" t="s">
        <v>500</v>
      </c>
      <c r="E145" s="28">
        <v>7.0999999999999994E-2</v>
      </c>
      <c r="F145" s="85">
        <v>143.8251359999999</v>
      </c>
      <c r="G145" s="66">
        <v>0</v>
      </c>
      <c r="H145" s="29">
        <f t="shared" si="6"/>
        <v>0</v>
      </c>
      <c r="I145" s="30">
        <f t="shared" si="7"/>
        <v>0</v>
      </c>
      <c r="J145" s="8"/>
    </row>
    <row r="146" spans="2:10" ht="15.6" customHeight="1">
      <c r="B146" s="129"/>
      <c r="C146" s="26">
        <v>522</v>
      </c>
      <c r="D146" s="20" t="s">
        <v>503</v>
      </c>
      <c r="E146" s="28">
        <v>7.0999999999999994E-2</v>
      </c>
      <c r="F146" s="85">
        <v>143.8251359999999</v>
      </c>
      <c r="G146" s="66">
        <v>0</v>
      </c>
      <c r="H146" s="29">
        <f t="shared" si="6"/>
        <v>0</v>
      </c>
      <c r="I146" s="30">
        <f t="shared" si="7"/>
        <v>0</v>
      </c>
      <c r="J146" s="8"/>
    </row>
    <row r="147" spans="2:10" ht="15.6" customHeight="1">
      <c r="B147" s="129"/>
      <c r="C147" s="26">
        <v>523</v>
      </c>
      <c r="D147" s="20" t="s">
        <v>504</v>
      </c>
      <c r="E147" s="28">
        <v>6.2E-2</v>
      </c>
      <c r="F147" s="85">
        <v>125.60839199999991</v>
      </c>
      <c r="G147" s="66">
        <v>0</v>
      </c>
      <c r="H147" s="29">
        <f t="shared" si="6"/>
        <v>0</v>
      </c>
      <c r="I147" s="30">
        <f t="shared" si="7"/>
        <v>0</v>
      </c>
      <c r="J147" s="8"/>
    </row>
    <row r="148" spans="2:10" ht="15.6">
      <c r="B148" s="130"/>
      <c r="C148" s="26">
        <v>524</v>
      </c>
      <c r="D148" s="27" t="s">
        <v>502</v>
      </c>
      <c r="E148" s="28">
        <v>0.121</v>
      </c>
      <c r="F148" s="85">
        <v>245.17466999999991</v>
      </c>
      <c r="G148" s="66">
        <v>0</v>
      </c>
      <c r="H148" s="29">
        <f t="shared" si="6"/>
        <v>0</v>
      </c>
      <c r="I148" s="30">
        <f t="shared" si="7"/>
        <v>0</v>
      </c>
      <c r="J148" s="8"/>
    </row>
    <row r="149" spans="2:10" ht="15.6">
      <c r="B149" s="13" t="s">
        <v>7</v>
      </c>
      <c r="C149" s="13" t="s">
        <v>8</v>
      </c>
      <c r="D149" s="41" t="s">
        <v>9</v>
      </c>
      <c r="E149" s="14" t="s">
        <v>0</v>
      </c>
      <c r="F149" s="108" t="s">
        <v>10</v>
      </c>
      <c r="G149" s="15" t="s">
        <v>245</v>
      </c>
      <c r="H149" s="15" t="s">
        <v>246</v>
      </c>
      <c r="I149" s="15" t="s">
        <v>247</v>
      </c>
      <c r="J149" s="8"/>
    </row>
    <row r="150" spans="2:10" ht="15.6">
      <c r="B150" s="128" t="s">
        <v>208</v>
      </c>
      <c r="C150" s="16" t="s">
        <v>254</v>
      </c>
      <c r="D150" s="17" t="s">
        <v>255</v>
      </c>
      <c r="E150" s="21">
        <v>4.4999999999999998E-2</v>
      </c>
      <c r="F150" s="85">
        <v>90.038909999999944</v>
      </c>
      <c r="G150" s="66">
        <v>0</v>
      </c>
      <c r="H150" s="29">
        <f t="shared" ref="H150" si="10">SUM(E150*G150)</f>
        <v>0</v>
      </c>
      <c r="I150" s="30">
        <f t="shared" si="7"/>
        <v>0</v>
      </c>
      <c r="J150" s="8"/>
    </row>
    <row r="151" spans="2:10" ht="15.6">
      <c r="B151" s="129"/>
      <c r="C151" s="19" t="s">
        <v>209</v>
      </c>
      <c r="D151" s="20" t="s">
        <v>210</v>
      </c>
      <c r="E151" s="78">
        <v>0.59899999999999998</v>
      </c>
      <c r="F151" s="85">
        <v>1213.9891919999991</v>
      </c>
      <c r="G151" s="66">
        <v>0</v>
      </c>
      <c r="H151" s="29">
        <f t="shared" si="6"/>
        <v>0</v>
      </c>
      <c r="I151" s="30">
        <f t="shared" si="7"/>
        <v>0</v>
      </c>
      <c r="J151" s="8"/>
    </row>
    <row r="152" spans="2:10" ht="15.6">
      <c r="B152" s="129"/>
      <c r="C152" s="19" t="s">
        <v>211</v>
      </c>
      <c r="D152" s="20" t="s">
        <v>212</v>
      </c>
      <c r="E152" s="78">
        <v>0.128</v>
      </c>
      <c r="F152" s="85">
        <v>259.53524999999979</v>
      </c>
      <c r="G152" s="66">
        <v>0</v>
      </c>
      <c r="H152" s="29">
        <f t="shared" si="6"/>
        <v>0</v>
      </c>
      <c r="I152" s="30">
        <f t="shared" si="7"/>
        <v>0</v>
      </c>
      <c r="J152" s="8"/>
    </row>
    <row r="153" spans="2:10" ht="15.6">
      <c r="B153" s="129"/>
      <c r="C153" s="19" t="s">
        <v>213</v>
      </c>
      <c r="D153" s="20" t="s">
        <v>214</v>
      </c>
      <c r="E153" s="78">
        <v>9.6000000000000002E-2</v>
      </c>
      <c r="F153" s="109">
        <v>194.47100399999988</v>
      </c>
      <c r="G153" s="66">
        <v>0</v>
      </c>
      <c r="H153" s="29">
        <f t="shared" si="6"/>
        <v>0</v>
      </c>
      <c r="I153" s="30">
        <f t="shared" si="7"/>
        <v>0</v>
      </c>
      <c r="J153" s="8"/>
    </row>
    <row r="154" spans="2:10" ht="15.6">
      <c r="B154" s="129"/>
      <c r="C154" s="19" t="s">
        <v>215</v>
      </c>
      <c r="D154" s="20" t="s">
        <v>216</v>
      </c>
      <c r="E154" s="78">
        <v>0.128</v>
      </c>
      <c r="F154" s="109">
        <v>259.54000000000002</v>
      </c>
      <c r="G154" s="66">
        <v>0</v>
      </c>
      <c r="H154" s="29">
        <f t="shared" si="6"/>
        <v>0</v>
      </c>
      <c r="I154" s="30">
        <f t="shared" si="7"/>
        <v>0</v>
      </c>
      <c r="J154" s="8"/>
    </row>
    <row r="155" spans="2:10" ht="15.6" customHeight="1">
      <c r="B155" s="129"/>
      <c r="C155" s="19" t="s">
        <v>217</v>
      </c>
      <c r="D155" s="20" t="s">
        <v>218</v>
      </c>
      <c r="E155" s="78">
        <v>0.122</v>
      </c>
      <c r="F155" s="109">
        <v>247.21241999999978</v>
      </c>
      <c r="G155" s="66">
        <v>0</v>
      </c>
      <c r="H155" s="29">
        <f t="shared" si="6"/>
        <v>0</v>
      </c>
      <c r="I155" s="30">
        <f t="shared" si="7"/>
        <v>0</v>
      </c>
      <c r="J155" s="8"/>
    </row>
    <row r="156" spans="2:10" ht="15.6">
      <c r="B156" s="129"/>
      <c r="C156" s="19" t="s">
        <v>219</v>
      </c>
      <c r="D156" s="20" t="s">
        <v>220</v>
      </c>
      <c r="E156" s="78">
        <v>0.159</v>
      </c>
      <c r="F156" s="109">
        <v>322.26534599999985</v>
      </c>
      <c r="G156" s="66">
        <v>0</v>
      </c>
      <c r="H156" s="29">
        <f t="shared" si="6"/>
        <v>0</v>
      </c>
      <c r="I156" s="30">
        <f t="shared" si="7"/>
        <v>0</v>
      </c>
      <c r="J156" s="8"/>
    </row>
    <row r="157" spans="2:10" ht="15.6">
      <c r="B157" s="129"/>
      <c r="C157" s="19" t="s">
        <v>221</v>
      </c>
      <c r="D157" s="20" t="s">
        <v>222</v>
      </c>
      <c r="E157" s="78">
        <v>0.13300000000000001</v>
      </c>
      <c r="F157" s="85">
        <v>269.19492599999984</v>
      </c>
      <c r="G157" s="66">
        <v>0</v>
      </c>
      <c r="H157" s="29">
        <f t="shared" si="6"/>
        <v>0</v>
      </c>
      <c r="I157" s="30">
        <f t="shared" si="7"/>
        <v>0</v>
      </c>
      <c r="J157" s="8"/>
    </row>
    <row r="158" spans="2:10" ht="15.6">
      <c r="B158" s="13" t="s">
        <v>7</v>
      </c>
      <c r="C158" s="13" t="s">
        <v>8</v>
      </c>
      <c r="D158" s="41" t="s">
        <v>9</v>
      </c>
      <c r="E158" s="14" t="s">
        <v>0</v>
      </c>
      <c r="F158" s="108" t="s">
        <v>10</v>
      </c>
      <c r="G158" s="15" t="s">
        <v>245</v>
      </c>
      <c r="H158" s="15" t="s">
        <v>246</v>
      </c>
      <c r="I158" s="15" t="s">
        <v>247</v>
      </c>
      <c r="J158" s="8"/>
    </row>
    <row r="159" spans="2:10" ht="15.6">
      <c r="B159" s="158" t="s">
        <v>223</v>
      </c>
      <c r="C159" s="26">
        <v>372</v>
      </c>
      <c r="D159" s="27" t="s">
        <v>224</v>
      </c>
      <c r="E159" s="26">
        <v>0.158</v>
      </c>
      <c r="F159" s="85">
        <v>320.22759599999978</v>
      </c>
      <c r="G159" s="66">
        <v>0</v>
      </c>
      <c r="H159" s="29">
        <f t="shared" si="6"/>
        <v>0</v>
      </c>
      <c r="I159" s="30">
        <f t="shared" si="7"/>
        <v>0</v>
      </c>
      <c r="J159" s="8"/>
    </row>
    <row r="160" spans="2:10" ht="15.6">
      <c r="B160" s="159"/>
      <c r="C160" s="26">
        <v>373</v>
      </c>
      <c r="D160" s="27" t="s">
        <v>225</v>
      </c>
      <c r="E160" s="26">
        <v>0.158</v>
      </c>
      <c r="F160" s="85">
        <v>320.22759599999978</v>
      </c>
      <c r="G160" s="66">
        <v>0</v>
      </c>
      <c r="H160" s="29">
        <f t="shared" si="6"/>
        <v>0</v>
      </c>
      <c r="I160" s="30">
        <f t="shared" si="7"/>
        <v>0</v>
      </c>
      <c r="J160" s="8"/>
    </row>
    <row r="161" spans="2:10" ht="15.6">
      <c r="B161" s="13" t="s">
        <v>7</v>
      </c>
      <c r="C161" s="13" t="s">
        <v>8</v>
      </c>
      <c r="D161" s="41" t="s">
        <v>9</v>
      </c>
      <c r="E161" s="14" t="s">
        <v>0</v>
      </c>
      <c r="F161" s="108" t="s">
        <v>10</v>
      </c>
      <c r="G161" s="15" t="s">
        <v>245</v>
      </c>
      <c r="H161" s="15" t="s">
        <v>246</v>
      </c>
      <c r="I161" s="15" t="s">
        <v>247</v>
      </c>
      <c r="J161" s="8"/>
    </row>
    <row r="162" spans="2:10" ht="15.6">
      <c r="B162" s="245" t="s">
        <v>226</v>
      </c>
      <c r="C162" s="19" t="s">
        <v>227</v>
      </c>
      <c r="D162" s="20" t="s">
        <v>228</v>
      </c>
      <c r="E162" s="9">
        <v>8.2000000000000003E-2</v>
      </c>
      <c r="F162" s="84">
        <v>166.13664599999987</v>
      </c>
      <c r="G162" s="66">
        <v>0</v>
      </c>
      <c r="H162" s="29">
        <f t="shared" si="6"/>
        <v>0</v>
      </c>
      <c r="I162" s="30">
        <f t="shared" si="7"/>
        <v>0</v>
      </c>
      <c r="J162" s="8"/>
    </row>
    <row r="163" spans="2:10" ht="15.6">
      <c r="B163" s="246"/>
      <c r="C163" s="19" t="s">
        <v>229</v>
      </c>
      <c r="D163" s="20" t="s">
        <v>230</v>
      </c>
      <c r="E163" s="9">
        <v>0.13100000000000001</v>
      </c>
      <c r="F163" s="84">
        <v>265.42916399999979</v>
      </c>
      <c r="G163" s="66">
        <v>0</v>
      </c>
      <c r="H163" s="29">
        <f t="shared" si="6"/>
        <v>0</v>
      </c>
      <c r="I163" s="30">
        <f t="shared" si="7"/>
        <v>0</v>
      </c>
      <c r="J163" s="8"/>
    </row>
    <row r="164" spans="2:10" ht="15.6">
      <c r="B164" s="246"/>
      <c r="C164" s="19" t="s">
        <v>231</v>
      </c>
      <c r="D164" s="20" t="s">
        <v>232</v>
      </c>
      <c r="E164" s="9">
        <v>6.9000000000000006E-2</v>
      </c>
      <c r="F164" s="84">
        <v>139.8593039999999</v>
      </c>
      <c r="G164" s="66">
        <v>0</v>
      </c>
      <c r="H164" s="29">
        <f t="shared" si="6"/>
        <v>0</v>
      </c>
      <c r="I164" s="30">
        <f t="shared" ref="I164:I169" si="11">SUM(F164*G164)</f>
        <v>0</v>
      </c>
      <c r="J164" s="8"/>
    </row>
    <row r="165" spans="2:10" ht="15.6">
      <c r="B165" s="246"/>
      <c r="C165" s="19" t="s">
        <v>233</v>
      </c>
      <c r="D165" s="20" t="s">
        <v>234</v>
      </c>
      <c r="E165" s="9">
        <v>9.7000000000000003E-2</v>
      </c>
      <c r="F165" s="84">
        <v>196.56655199999986</v>
      </c>
      <c r="G165" s="66">
        <v>0</v>
      </c>
      <c r="H165" s="29">
        <f t="shared" si="6"/>
        <v>0</v>
      </c>
      <c r="I165" s="30">
        <f t="shared" si="11"/>
        <v>0</v>
      </c>
      <c r="J165" s="8"/>
    </row>
    <row r="166" spans="2:10" ht="15.6">
      <c r="B166" s="246"/>
      <c r="C166" s="19" t="s">
        <v>235</v>
      </c>
      <c r="D166" s="20" t="s">
        <v>236</v>
      </c>
      <c r="E166" s="9">
        <v>0.11600000000000001</v>
      </c>
      <c r="F166" s="84">
        <v>235.01852399999987</v>
      </c>
      <c r="G166" s="66">
        <v>0</v>
      </c>
      <c r="H166" s="29">
        <f t="shared" ref="H166:H169" si="12">SUM(E166*G166)</f>
        <v>0</v>
      </c>
      <c r="I166" s="30">
        <f t="shared" si="11"/>
        <v>0</v>
      </c>
      <c r="J166" s="8"/>
    </row>
    <row r="167" spans="2:10" ht="14.4" customHeight="1">
      <c r="B167" s="246"/>
      <c r="C167" s="19" t="s">
        <v>237</v>
      </c>
      <c r="D167" s="20" t="s">
        <v>238</v>
      </c>
      <c r="E167" s="9">
        <v>0.13500000000000001</v>
      </c>
      <c r="F167" s="84">
        <v>273.50902799999983</v>
      </c>
      <c r="G167" s="66">
        <v>0</v>
      </c>
      <c r="H167" s="29">
        <f t="shared" si="12"/>
        <v>0</v>
      </c>
      <c r="I167" s="30">
        <f t="shared" si="11"/>
        <v>0</v>
      </c>
      <c r="J167" s="12"/>
    </row>
    <row r="168" spans="2:10" ht="14.4" customHeight="1">
      <c r="B168" s="246"/>
      <c r="C168" s="19" t="s">
        <v>239</v>
      </c>
      <c r="D168" s="20" t="s">
        <v>240</v>
      </c>
      <c r="E168" s="9">
        <v>0.193</v>
      </c>
      <c r="F168" s="84">
        <v>391.16648999999973</v>
      </c>
      <c r="G168" s="66">
        <v>0</v>
      </c>
      <c r="H168" s="29">
        <f t="shared" si="12"/>
        <v>0</v>
      </c>
      <c r="I168" s="30">
        <f t="shared" si="11"/>
        <v>0</v>
      </c>
      <c r="J168" s="12"/>
    </row>
    <row r="169" spans="2:10" ht="14.4" customHeight="1">
      <c r="B169" s="247"/>
      <c r="C169" s="19" t="s">
        <v>40</v>
      </c>
      <c r="D169" s="20" t="s">
        <v>241</v>
      </c>
      <c r="E169" s="9">
        <v>0.14499999999999999</v>
      </c>
      <c r="F169" s="84">
        <v>293.78278799999981</v>
      </c>
      <c r="G169" s="66">
        <v>0</v>
      </c>
      <c r="H169" s="29">
        <f t="shared" si="12"/>
        <v>0</v>
      </c>
      <c r="I169" s="30">
        <f t="shared" si="11"/>
        <v>0</v>
      </c>
      <c r="J169" s="12"/>
    </row>
    <row r="170" spans="2:10" ht="15.6" customHeight="1">
      <c r="B170" s="96"/>
      <c r="C170" s="88"/>
      <c r="D170" s="89"/>
      <c r="E170" s="94"/>
      <c r="F170" s="90"/>
      <c r="G170" s="91"/>
      <c r="H170" s="11"/>
      <c r="I170" s="90"/>
      <c r="J170" s="12"/>
    </row>
    <row r="171" spans="2:10" ht="14.4" customHeight="1">
      <c r="B171" s="193" t="s">
        <v>375</v>
      </c>
      <c r="C171" s="193"/>
      <c r="D171" s="193"/>
      <c r="E171" s="193"/>
      <c r="F171" s="193"/>
      <c r="G171" s="193"/>
      <c r="H171" s="193"/>
      <c r="I171" s="193"/>
      <c r="J171" s="12"/>
    </row>
    <row r="172" spans="2:10" ht="14.4" customHeight="1">
      <c r="B172" s="189" t="s">
        <v>441</v>
      </c>
      <c r="C172" s="189"/>
      <c r="D172" s="189"/>
      <c r="E172" s="189"/>
      <c r="F172" s="189"/>
      <c r="G172" s="189"/>
      <c r="H172" s="189"/>
      <c r="I172" s="189"/>
      <c r="J172" s="12"/>
    </row>
    <row r="173" spans="2:10" ht="14.4" customHeight="1">
      <c r="B173" s="13" t="s">
        <v>7</v>
      </c>
      <c r="C173" s="13" t="s">
        <v>8</v>
      </c>
      <c r="D173" s="41" t="s">
        <v>442</v>
      </c>
      <c r="E173" s="31"/>
      <c r="F173" s="15" t="s">
        <v>10</v>
      </c>
      <c r="G173" s="15" t="s">
        <v>245</v>
      </c>
      <c r="H173" s="15"/>
      <c r="I173" s="15" t="s">
        <v>247</v>
      </c>
      <c r="J173" s="12"/>
    </row>
    <row r="174" spans="2:10" ht="15.6" customHeight="1">
      <c r="B174" s="175" t="s">
        <v>268</v>
      </c>
      <c r="C174" s="34">
        <v>1000</v>
      </c>
      <c r="D174" s="38" t="s">
        <v>269</v>
      </c>
      <c r="E174" s="31"/>
      <c r="F174" s="106">
        <v>5.1869999999999994</v>
      </c>
      <c r="G174" s="86">
        <v>0</v>
      </c>
      <c r="H174" s="15"/>
      <c r="I174" s="84">
        <f>SUM(F174*G174)</f>
        <v>0</v>
      </c>
      <c r="J174" s="12"/>
    </row>
    <row r="175" spans="2:10" ht="15.6">
      <c r="B175" s="176"/>
      <c r="C175" s="34">
        <v>1001</v>
      </c>
      <c r="D175" s="38" t="s">
        <v>270</v>
      </c>
      <c r="E175" s="31"/>
      <c r="F175" s="106">
        <v>14.375399999999997</v>
      </c>
      <c r="G175" s="87">
        <v>0</v>
      </c>
      <c r="H175" s="15"/>
      <c r="I175" s="84">
        <f t="shared" ref="I175:I238" si="13">SUM(F175*G175)</f>
        <v>0</v>
      </c>
      <c r="J175" s="12"/>
    </row>
    <row r="176" spans="2:10" ht="15.6">
      <c r="B176" s="176"/>
      <c r="C176" s="34">
        <v>1004</v>
      </c>
      <c r="D176" s="38" t="s">
        <v>271</v>
      </c>
      <c r="E176" s="31"/>
      <c r="F176" s="106">
        <v>116.18879999999999</v>
      </c>
      <c r="G176" s="87">
        <v>0</v>
      </c>
      <c r="H176" s="15"/>
      <c r="I176" s="84">
        <f t="shared" si="13"/>
        <v>0</v>
      </c>
      <c r="J176" s="12"/>
    </row>
    <row r="177" spans="2:10" ht="15.6">
      <c r="B177" s="176"/>
      <c r="C177" s="34">
        <v>1008</v>
      </c>
      <c r="D177" s="38" t="s">
        <v>510</v>
      </c>
      <c r="E177" s="31"/>
      <c r="F177" s="106">
        <v>17.339399999999998</v>
      </c>
      <c r="G177" s="87">
        <v>0</v>
      </c>
      <c r="H177" s="15"/>
      <c r="I177" s="84">
        <f t="shared" si="13"/>
        <v>0</v>
      </c>
      <c r="J177" s="12"/>
    </row>
    <row r="178" spans="2:10" ht="15.6">
      <c r="B178" s="176"/>
      <c r="C178" s="117">
        <v>1134</v>
      </c>
      <c r="D178" s="39" t="s">
        <v>272</v>
      </c>
      <c r="E178" s="31"/>
      <c r="F178" s="106">
        <v>1.482</v>
      </c>
      <c r="G178" s="86">
        <v>0</v>
      </c>
      <c r="H178" s="15"/>
      <c r="I178" s="84">
        <f t="shared" si="13"/>
        <v>0</v>
      </c>
      <c r="J178" s="12"/>
    </row>
    <row r="179" spans="2:10" ht="15.6">
      <c r="B179" s="176"/>
      <c r="C179" s="117">
        <v>1406</v>
      </c>
      <c r="D179" s="39" t="s">
        <v>511</v>
      </c>
      <c r="E179" s="31"/>
      <c r="F179" s="106">
        <v>72.03</v>
      </c>
      <c r="G179" s="86">
        <v>0</v>
      </c>
      <c r="H179" s="15"/>
      <c r="I179" s="84">
        <f t="shared" si="13"/>
        <v>0</v>
      </c>
      <c r="J179" s="12"/>
    </row>
    <row r="180" spans="2:10" ht="15.6">
      <c r="B180" s="177"/>
      <c r="C180" s="117">
        <v>1422</v>
      </c>
      <c r="D180" s="39" t="s">
        <v>512</v>
      </c>
      <c r="E180" s="31"/>
      <c r="F180" s="106">
        <v>72.03</v>
      </c>
      <c r="G180" s="86">
        <v>0</v>
      </c>
      <c r="H180" s="15"/>
      <c r="I180" s="84">
        <f t="shared" si="13"/>
        <v>0</v>
      </c>
      <c r="J180" s="12"/>
    </row>
    <row r="181" spans="2:10" ht="15.6">
      <c r="B181" s="13" t="s">
        <v>7</v>
      </c>
      <c r="C181" s="13" t="s">
        <v>8</v>
      </c>
      <c r="D181" s="41" t="s">
        <v>442</v>
      </c>
      <c r="E181" s="31"/>
      <c r="F181" s="15" t="s">
        <v>10</v>
      </c>
      <c r="G181" s="15" t="s">
        <v>245</v>
      </c>
      <c r="H181" s="15"/>
      <c r="I181" s="15" t="s">
        <v>247</v>
      </c>
      <c r="J181" s="12"/>
    </row>
    <row r="182" spans="2:10" ht="15.6" customHeight="1">
      <c r="B182" s="190" t="s">
        <v>273</v>
      </c>
      <c r="C182" s="34">
        <v>1011</v>
      </c>
      <c r="D182" s="38" t="s">
        <v>274</v>
      </c>
      <c r="E182" s="31"/>
      <c r="F182" s="106">
        <v>17.339399999999998</v>
      </c>
      <c r="G182" s="86">
        <v>0</v>
      </c>
      <c r="H182" s="15"/>
      <c r="I182" s="84">
        <f t="shared" si="13"/>
        <v>0</v>
      </c>
      <c r="J182" s="12"/>
    </row>
    <row r="183" spans="2:10" ht="15.6">
      <c r="B183" s="190"/>
      <c r="C183" s="34">
        <v>1100</v>
      </c>
      <c r="D183" s="38" t="s">
        <v>275</v>
      </c>
      <c r="E183" s="31"/>
      <c r="F183" s="106">
        <v>9.3365999999999989</v>
      </c>
      <c r="G183" s="86">
        <v>0</v>
      </c>
      <c r="H183" s="15"/>
      <c r="I183" s="84">
        <f t="shared" si="13"/>
        <v>0</v>
      </c>
      <c r="J183" s="12"/>
    </row>
    <row r="184" spans="2:10" ht="15.6">
      <c r="B184" s="190"/>
      <c r="C184" s="34">
        <v>1101</v>
      </c>
      <c r="D184" s="38" t="s">
        <v>276</v>
      </c>
      <c r="E184" s="31"/>
      <c r="F184" s="106">
        <v>2.964</v>
      </c>
      <c r="G184" s="86">
        <v>0</v>
      </c>
      <c r="H184" s="15"/>
      <c r="I184" s="84">
        <f t="shared" si="13"/>
        <v>0</v>
      </c>
      <c r="J184" s="12"/>
    </row>
    <row r="185" spans="2:10" ht="15.6">
      <c r="B185" s="190"/>
      <c r="C185" s="34">
        <v>1102</v>
      </c>
      <c r="D185" s="38" t="s">
        <v>277</v>
      </c>
      <c r="E185" s="31"/>
      <c r="F185" s="106">
        <v>1.482</v>
      </c>
      <c r="G185" s="86">
        <v>0</v>
      </c>
      <c r="H185" s="15"/>
      <c r="I185" s="84">
        <f t="shared" si="13"/>
        <v>0</v>
      </c>
      <c r="J185" s="12"/>
    </row>
    <row r="186" spans="2:10" ht="15.6">
      <c r="B186" s="190"/>
      <c r="C186" s="34">
        <v>1105</v>
      </c>
      <c r="D186" s="38" t="s">
        <v>278</v>
      </c>
      <c r="E186" s="31"/>
      <c r="F186" s="106">
        <v>1.9265999999999999</v>
      </c>
      <c r="G186" s="86">
        <v>0</v>
      </c>
      <c r="H186" s="15"/>
      <c r="I186" s="84">
        <f t="shared" si="13"/>
        <v>0</v>
      </c>
      <c r="J186" s="12"/>
    </row>
    <row r="187" spans="2:10" ht="15.6">
      <c r="B187" s="190"/>
      <c r="C187" s="34">
        <v>1103</v>
      </c>
      <c r="D187" s="38" t="s">
        <v>279</v>
      </c>
      <c r="E187" s="31"/>
      <c r="F187" s="106">
        <v>17.339399999999998</v>
      </c>
      <c r="G187" s="86">
        <v>0</v>
      </c>
      <c r="H187" s="15"/>
      <c r="I187" s="84">
        <f t="shared" si="13"/>
        <v>0</v>
      </c>
      <c r="J187" s="12"/>
    </row>
    <row r="188" spans="2:10" ht="15.6">
      <c r="B188" s="190"/>
      <c r="C188" s="34">
        <v>1104</v>
      </c>
      <c r="D188" s="38" t="s">
        <v>280</v>
      </c>
      <c r="E188" s="31"/>
      <c r="F188" s="106">
        <v>17.339399999999998</v>
      </c>
      <c r="G188" s="86">
        <v>0</v>
      </c>
      <c r="H188" s="15"/>
      <c r="I188" s="84">
        <f t="shared" si="13"/>
        <v>0</v>
      </c>
      <c r="J188" s="12"/>
    </row>
    <row r="189" spans="2:10" ht="15.6">
      <c r="B189" s="190"/>
      <c r="C189" s="34">
        <v>1106</v>
      </c>
      <c r="D189" s="38" t="s">
        <v>281</v>
      </c>
      <c r="E189" s="31"/>
      <c r="F189" s="106">
        <v>2.964</v>
      </c>
      <c r="G189" s="86">
        <v>0</v>
      </c>
      <c r="H189" s="15"/>
      <c r="I189" s="84">
        <f t="shared" si="13"/>
        <v>0</v>
      </c>
      <c r="J189" s="12"/>
    </row>
    <row r="190" spans="2:10" ht="15.6">
      <c r="B190" s="190"/>
      <c r="C190" s="34">
        <v>1107</v>
      </c>
      <c r="D190" s="38" t="s">
        <v>282</v>
      </c>
      <c r="E190" s="31"/>
      <c r="F190" s="106">
        <v>2.964</v>
      </c>
      <c r="G190" s="86">
        <v>0</v>
      </c>
      <c r="H190" s="15"/>
      <c r="I190" s="84">
        <f t="shared" si="13"/>
        <v>0</v>
      </c>
      <c r="J190" s="12"/>
    </row>
    <row r="191" spans="2:10" ht="15.6">
      <c r="B191" s="190"/>
      <c r="C191" s="34">
        <v>1108</v>
      </c>
      <c r="D191" s="38" t="s">
        <v>283</v>
      </c>
      <c r="E191" s="31"/>
      <c r="F191" s="106">
        <v>1.482</v>
      </c>
      <c r="G191" s="86">
        <v>0</v>
      </c>
      <c r="H191" s="15"/>
      <c r="I191" s="84">
        <f t="shared" si="13"/>
        <v>0</v>
      </c>
      <c r="J191" s="12"/>
    </row>
    <row r="192" spans="2:10" ht="15.6">
      <c r="B192" s="190"/>
      <c r="C192" s="34">
        <v>1113</v>
      </c>
      <c r="D192" s="38" t="s">
        <v>284</v>
      </c>
      <c r="E192" s="31"/>
      <c r="F192" s="106">
        <v>2.964</v>
      </c>
      <c r="G192" s="86">
        <v>0</v>
      </c>
      <c r="H192" s="15"/>
      <c r="I192" s="84">
        <f t="shared" si="13"/>
        <v>0</v>
      </c>
      <c r="J192" s="12"/>
    </row>
    <row r="193" spans="2:10" ht="15.6">
      <c r="B193" s="190"/>
      <c r="C193" s="34">
        <v>1120</v>
      </c>
      <c r="D193" s="38" t="s">
        <v>285</v>
      </c>
      <c r="E193" s="31"/>
      <c r="F193" s="106">
        <v>1.482</v>
      </c>
      <c r="G193" s="86">
        <v>0</v>
      </c>
      <c r="H193" s="15"/>
      <c r="I193" s="84">
        <f t="shared" si="13"/>
        <v>0</v>
      </c>
      <c r="J193" s="12"/>
    </row>
    <row r="194" spans="2:10" ht="15.6">
      <c r="B194" s="190"/>
      <c r="C194" s="34">
        <v>1121</v>
      </c>
      <c r="D194" s="38" t="s">
        <v>286</v>
      </c>
      <c r="E194" s="31"/>
      <c r="F194" s="106">
        <v>2.964</v>
      </c>
      <c r="G194" s="86">
        <v>0</v>
      </c>
      <c r="H194" s="15"/>
      <c r="I194" s="84">
        <f t="shared" si="13"/>
        <v>0</v>
      </c>
      <c r="J194" s="12"/>
    </row>
    <row r="195" spans="2:10" ht="15.6">
      <c r="B195" s="190"/>
      <c r="C195" s="34">
        <v>1123</v>
      </c>
      <c r="D195" s="38" t="s">
        <v>287</v>
      </c>
      <c r="E195" s="31"/>
      <c r="F195" s="106">
        <v>5.1869999999999994</v>
      </c>
      <c r="G195" s="86">
        <v>0</v>
      </c>
      <c r="H195" s="15"/>
      <c r="I195" s="84">
        <f t="shared" si="13"/>
        <v>0</v>
      </c>
      <c r="J195" s="12"/>
    </row>
    <row r="196" spans="2:10" ht="15.6">
      <c r="B196" s="190"/>
      <c r="C196" s="34">
        <v>1124</v>
      </c>
      <c r="D196" s="38" t="s">
        <v>288</v>
      </c>
      <c r="E196" s="31"/>
      <c r="F196" s="106">
        <v>1.482</v>
      </c>
      <c r="G196" s="86">
        <v>0</v>
      </c>
      <c r="H196" s="15"/>
      <c r="I196" s="84">
        <f t="shared" si="13"/>
        <v>0</v>
      </c>
      <c r="J196" s="12"/>
    </row>
    <row r="197" spans="2:10" ht="15.6">
      <c r="B197" s="190"/>
      <c r="C197" s="34">
        <v>1130</v>
      </c>
      <c r="D197" s="38" t="s">
        <v>289</v>
      </c>
      <c r="E197" s="31"/>
      <c r="F197" s="106">
        <v>1.482</v>
      </c>
      <c r="G197" s="86">
        <v>0</v>
      </c>
      <c r="H197" s="15"/>
      <c r="I197" s="84">
        <f t="shared" si="13"/>
        <v>0</v>
      </c>
      <c r="J197" s="12"/>
    </row>
    <row r="198" spans="2:10" ht="15.6">
      <c r="B198" s="190"/>
      <c r="C198" s="34">
        <v>1133</v>
      </c>
      <c r="D198" s="38" t="s">
        <v>290</v>
      </c>
      <c r="E198" s="31"/>
      <c r="F198" s="106">
        <v>57.797999999999988</v>
      </c>
      <c r="G198" s="86">
        <v>0</v>
      </c>
      <c r="H198" s="15"/>
      <c r="I198" s="84">
        <f t="shared" si="13"/>
        <v>0</v>
      </c>
      <c r="J198" s="12"/>
    </row>
    <row r="199" spans="2:10" ht="15.6">
      <c r="B199" s="190"/>
      <c r="C199" s="34">
        <v>1136</v>
      </c>
      <c r="D199" s="38" t="s">
        <v>291</v>
      </c>
      <c r="E199" s="31"/>
      <c r="F199" s="106">
        <v>5.7797999999999998</v>
      </c>
      <c r="G199" s="86">
        <v>0</v>
      </c>
      <c r="H199" s="15"/>
      <c r="I199" s="84">
        <f t="shared" si="13"/>
        <v>0</v>
      </c>
      <c r="J199" s="12"/>
    </row>
    <row r="200" spans="2:10" ht="15.6">
      <c r="B200" s="13" t="s">
        <v>7</v>
      </c>
      <c r="C200" s="13" t="s">
        <v>8</v>
      </c>
      <c r="D200" s="41" t="s">
        <v>442</v>
      </c>
      <c r="E200" s="31"/>
      <c r="F200" s="15" t="s">
        <v>10</v>
      </c>
      <c r="G200" s="15" t="s">
        <v>245</v>
      </c>
      <c r="H200" s="15"/>
      <c r="I200" s="15" t="s">
        <v>247</v>
      </c>
      <c r="J200" s="12"/>
    </row>
    <row r="201" spans="2:10" ht="15.6" customHeight="1">
      <c r="B201" s="190" t="s">
        <v>372</v>
      </c>
      <c r="C201" s="34">
        <v>1201</v>
      </c>
      <c r="D201" s="38" t="s">
        <v>292</v>
      </c>
      <c r="E201" s="31"/>
      <c r="F201" s="106">
        <v>57.797999999999988</v>
      </c>
      <c r="G201" s="86">
        <v>0</v>
      </c>
      <c r="H201" s="15"/>
      <c r="I201" s="84">
        <f t="shared" si="13"/>
        <v>0</v>
      </c>
      <c r="J201" s="12"/>
    </row>
    <row r="202" spans="2:10" ht="15.6">
      <c r="B202" s="190"/>
      <c r="C202" s="34">
        <v>1202</v>
      </c>
      <c r="D202" s="38" t="s">
        <v>513</v>
      </c>
      <c r="E202" s="31"/>
      <c r="F202" s="106">
        <v>6.6</v>
      </c>
      <c r="G202" s="86">
        <v>0</v>
      </c>
      <c r="H202" s="15"/>
      <c r="I202" s="84">
        <f t="shared" si="13"/>
        <v>0</v>
      </c>
      <c r="J202" s="12"/>
    </row>
    <row r="203" spans="2:10" ht="15.6">
      <c r="B203" s="190"/>
      <c r="C203" s="34">
        <v>1204</v>
      </c>
      <c r="D203" s="38" t="s">
        <v>514</v>
      </c>
      <c r="E203" s="31"/>
      <c r="F203" s="106">
        <v>2.3712</v>
      </c>
      <c r="G203" s="86">
        <v>0</v>
      </c>
      <c r="H203" s="15"/>
      <c r="I203" s="84">
        <f t="shared" si="13"/>
        <v>0</v>
      </c>
      <c r="J203" s="12"/>
    </row>
    <row r="204" spans="2:10" ht="15.6">
      <c r="B204" s="190"/>
      <c r="C204" s="34">
        <v>1222</v>
      </c>
      <c r="D204" s="38" t="s">
        <v>515</v>
      </c>
      <c r="E204" s="31"/>
      <c r="F204" s="106">
        <v>6.6</v>
      </c>
      <c r="G204" s="86">
        <v>0</v>
      </c>
      <c r="H204" s="15"/>
      <c r="I204" s="84">
        <f t="shared" si="13"/>
        <v>0</v>
      </c>
      <c r="J204" s="12"/>
    </row>
    <row r="205" spans="2:10" ht="15.6">
      <c r="B205" s="190"/>
      <c r="C205" s="34">
        <v>1224</v>
      </c>
      <c r="D205" s="38" t="s">
        <v>516</v>
      </c>
      <c r="E205" s="31"/>
      <c r="F205" s="106">
        <v>2.37</v>
      </c>
      <c r="G205" s="86">
        <v>0</v>
      </c>
      <c r="H205" s="15"/>
      <c r="I205" s="84">
        <f t="shared" si="13"/>
        <v>0</v>
      </c>
      <c r="J205" s="12"/>
    </row>
    <row r="206" spans="2:10" ht="15.6">
      <c r="B206" s="190"/>
      <c r="C206" s="34">
        <v>1210</v>
      </c>
      <c r="D206" s="38" t="s">
        <v>293</v>
      </c>
      <c r="E206" s="31"/>
      <c r="F206" s="106">
        <v>92.921399999999977</v>
      </c>
      <c r="G206" s="86">
        <v>0</v>
      </c>
      <c r="H206" s="15"/>
      <c r="I206" s="84">
        <f t="shared" si="13"/>
        <v>0</v>
      </c>
      <c r="J206" s="12"/>
    </row>
    <row r="207" spans="2:10" ht="15.6">
      <c r="B207" s="190"/>
      <c r="C207" s="154">
        <v>1502</v>
      </c>
      <c r="D207" s="38" t="s">
        <v>294</v>
      </c>
      <c r="E207" s="31"/>
      <c r="F207" s="106">
        <v>72.025199999999998</v>
      </c>
      <c r="G207" s="86">
        <v>0</v>
      </c>
      <c r="H207" s="15"/>
      <c r="I207" s="84">
        <f t="shared" si="13"/>
        <v>0</v>
      </c>
      <c r="J207" s="12"/>
    </row>
    <row r="208" spans="2:10" ht="15.6">
      <c r="B208" s="190"/>
      <c r="C208" s="155"/>
      <c r="D208" s="38" t="s">
        <v>295</v>
      </c>
      <c r="E208" s="31"/>
      <c r="F208" s="106">
        <v>144.06</v>
      </c>
      <c r="G208" s="86">
        <v>0</v>
      </c>
      <c r="H208" s="15"/>
      <c r="I208" s="84">
        <f t="shared" si="13"/>
        <v>0</v>
      </c>
      <c r="J208" s="12"/>
    </row>
    <row r="209" spans="2:10" ht="15.6">
      <c r="B209" s="190"/>
      <c r="C209" s="156"/>
      <c r="D209" s="38" t="s">
        <v>296</v>
      </c>
      <c r="E209" s="31"/>
      <c r="F209" s="106">
        <v>216.09</v>
      </c>
      <c r="G209" s="86">
        <v>0</v>
      </c>
      <c r="H209" s="15"/>
      <c r="I209" s="84">
        <f t="shared" si="13"/>
        <v>0</v>
      </c>
      <c r="J209" s="12"/>
    </row>
    <row r="210" spans="2:10" ht="15.6">
      <c r="B210" s="190"/>
      <c r="C210" s="34">
        <v>1505</v>
      </c>
      <c r="D210" s="38" t="s">
        <v>297</v>
      </c>
      <c r="E210" s="31"/>
      <c r="F210" s="106">
        <v>619.32779999999991</v>
      </c>
      <c r="G210" s="86">
        <v>0</v>
      </c>
      <c r="H210" s="15"/>
      <c r="I210" s="84">
        <f t="shared" si="13"/>
        <v>0</v>
      </c>
      <c r="J210" s="12"/>
    </row>
    <row r="211" spans="2:10" ht="15.6">
      <c r="B211" s="190"/>
      <c r="C211" s="34">
        <v>1536</v>
      </c>
      <c r="D211" s="38" t="s">
        <v>298</v>
      </c>
      <c r="E211" s="31"/>
      <c r="F211" s="106">
        <v>725.8836</v>
      </c>
      <c r="G211" s="86">
        <v>0</v>
      </c>
      <c r="H211" s="15"/>
      <c r="I211" s="84">
        <f t="shared" si="13"/>
        <v>0</v>
      </c>
      <c r="J211" s="12"/>
    </row>
    <row r="212" spans="2:10" ht="15.6">
      <c r="B212" s="190"/>
      <c r="C212" s="34">
        <v>1301</v>
      </c>
      <c r="D212" s="38" t="s">
        <v>299</v>
      </c>
      <c r="E212" s="31"/>
      <c r="F212" s="106">
        <v>58.094399999999993</v>
      </c>
      <c r="G212" s="86">
        <v>0</v>
      </c>
      <c r="H212" s="15"/>
      <c r="I212" s="84">
        <f t="shared" si="13"/>
        <v>0</v>
      </c>
      <c r="J212" s="12"/>
    </row>
    <row r="213" spans="2:10" ht="15.6">
      <c r="B213" s="13" t="s">
        <v>7</v>
      </c>
      <c r="C213" s="13" t="s">
        <v>8</v>
      </c>
      <c r="D213" s="41" t="s">
        <v>442</v>
      </c>
      <c r="E213" s="31"/>
      <c r="F213" s="15" t="s">
        <v>10</v>
      </c>
      <c r="G213" s="15" t="s">
        <v>245</v>
      </c>
      <c r="H213" s="15"/>
      <c r="I213" s="15" t="s">
        <v>247</v>
      </c>
      <c r="J213" s="12"/>
    </row>
    <row r="214" spans="2:10" ht="15.6" customHeight="1">
      <c r="B214" s="199" t="s">
        <v>373</v>
      </c>
      <c r="C214" s="34">
        <v>1212</v>
      </c>
      <c r="D214" s="38" t="s">
        <v>517</v>
      </c>
      <c r="E214" s="31"/>
      <c r="F214" s="107">
        <v>0</v>
      </c>
      <c r="G214" s="86">
        <v>0</v>
      </c>
      <c r="H214" s="15"/>
      <c r="I214" s="84">
        <f t="shared" si="13"/>
        <v>0</v>
      </c>
      <c r="J214" s="12"/>
    </row>
    <row r="215" spans="2:10" ht="15.6" customHeight="1">
      <c r="B215" s="199"/>
      <c r="C215" s="34">
        <v>1223</v>
      </c>
      <c r="D215" s="38" t="s">
        <v>518</v>
      </c>
      <c r="E215" s="31"/>
      <c r="F215" s="107">
        <v>0</v>
      </c>
      <c r="G215" s="86">
        <v>0</v>
      </c>
      <c r="H215" s="15"/>
      <c r="I215" s="84">
        <f t="shared" si="13"/>
        <v>0</v>
      </c>
      <c r="J215" s="12"/>
    </row>
    <row r="216" spans="2:10" ht="15.6">
      <c r="B216" s="199"/>
      <c r="C216" s="36">
        <v>1537</v>
      </c>
      <c r="D216" s="40" t="s">
        <v>300</v>
      </c>
      <c r="E216" s="31"/>
      <c r="F216" s="107">
        <v>0</v>
      </c>
      <c r="G216" s="86">
        <v>0</v>
      </c>
      <c r="H216" s="15"/>
      <c r="I216" s="84">
        <f t="shared" si="13"/>
        <v>0</v>
      </c>
      <c r="J216" s="12"/>
    </row>
    <row r="217" spans="2:10" ht="15.6">
      <c r="B217" s="13" t="s">
        <v>7</v>
      </c>
      <c r="C217" s="13" t="s">
        <v>8</v>
      </c>
      <c r="D217" s="41" t="s">
        <v>442</v>
      </c>
      <c r="E217" s="31"/>
      <c r="F217" s="15" t="s">
        <v>10</v>
      </c>
      <c r="G217" s="15" t="s">
        <v>245</v>
      </c>
      <c r="H217" s="15"/>
      <c r="I217" s="15" t="s">
        <v>247</v>
      </c>
      <c r="J217" s="12"/>
    </row>
    <row r="218" spans="2:10" ht="15.6" customHeight="1">
      <c r="B218" s="175" t="s">
        <v>301</v>
      </c>
      <c r="C218" s="34">
        <v>1207</v>
      </c>
      <c r="D218" s="38" t="s">
        <v>302</v>
      </c>
      <c r="E218" s="31"/>
      <c r="F218" s="106">
        <v>174.28319999999999</v>
      </c>
      <c r="G218" s="86">
        <v>0</v>
      </c>
      <c r="H218" s="15"/>
      <c r="I218" s="84">
        <f t="shared" si="13"/>
        <v>0</v>
      </c>
      <c r="J218" s="12"/>
    </row>
    <row r="219" spans="2:10" ht="15.6">
      <c r="B219" s="176"/>
      <c r="C219" s="34">
        <v>1420</v>
      </c>
      <c r="D219" s="38" t="s">
        <v>303</v>
      </c>
      <c r="E219" s="31"/>
      <c r="F219" s="106">
        <v>232.0812</v>
      </c>
      <c r="G219" s="86">
        <v>0</v>
      </c>
      <c r="H219" s="15"/>
      <c r="I219" s="84">
        <f t="shared" si="13"/>
        <v>0</v>
      </c>
      <c r="J219" s="12"/>
    </row>
    <row r="220" spans="2:10" ht="15.6">
      <c r="B220" s="176"/>
      <c r="C220" s="34">
        <v>1421</v>
      </c>
      <c r="D220" s="38" t="s">
        <v>519</v>
      </c>
      <c r="E220" s="31"/>
      <c r="F220" s="106">
        <v>232.0812</v>
      </c>
      <c r="G220" s="86">
        <v>0</v>
      </c>
      <c r="H220" s="15"/>
      <c r="I220" s="84">
        <f t="shared" si="13"/>
        <v>0</v>
      </c>
      <c r="J220" s="12"/>
    </row>
    <row r="221" spans="2:10" ht="15.6">
      <c r="B221" s="176"/>
      <c r="C221" s="34">
        <v>1503</v>
      </c>
      <c r="D221" s="38" t="s">
        <v>304</v>
      </c>
      <c r="E221" s="31"/>
      <c r="F221" s="106">
        <v>1556.5445999999999</v>
      </c>
      <c r="G221" s="86">
        <v>0</v>
      </c>
      <c r="H221" s="15"/>
      <c r="I221" s="84">
        <f t="shared" si="13"/>
        <v>0</v>
      </c>
      <c r="J221" s="12"/>
    </row>
    <row r="222" spans="2:10" ht="15.6">
      <c r="B222" s="176"/>
      <c r="C222" s="34">
        <v>1538</v>
      </c>
      <c r="D222" s="38" t="s">
        <v>305</v>
      </c>
      <c r="E222" s="31"/>
      <c r="F222" s="106">
        <v>406.21619999999996</v>
      </c>
      <c r="G222" s="86">
        <v>0</v>
      </c>
      <c r="H222" s="15"/>
      <c r="I222" s="84">
        <f t="shared" si="13"/>
        <v>0</v>
      </c>
      <c r="J222" s="12"/>
    </row>
    <row r="223" spans="2:10" ht="15.6">
      <c r="B223" s="176"/>
      <c r="C223" s="34">
        <v>1508</v>
      </c>
      <c r="D223" s="38" t="s">
        <v>306</v>
      </c>
      <c r="E223" s="31"/>
      <c r="F223" s="106">
        <v>696.54</v>
      </c>
      <c r="G223" s="86">
        <v>0</v>
      </c>
      <c r="H223" s="15"/>
      <c r="I223" s="84">
        <f t="shared" si="13"/>
        <v>0</v>
      </c>
      <c r="J223" s="12"/>
    </row>
    <row r="224" spans="2:10" ht="15.6">
      <c r="B224" s="176"/>
      <c r="C224" s="34">
        <v>1509</v>
      </c>
      <c r="D224" s="38" t="s">
        <v>307</v>
      </c>
      <c r="E224" s="31"/>
      <c r="F224" s="106">
        <v>696.54</v>
      </c>
      <c r="G224" s="86">
        <v>0</v>
      </c>
      <c r="H224" s="15"/>
      <c r="I224" s="84">
        <f t="shared" si="13"/>
        <v>0</v>
      </c>
      <c r="J224" s="12"/>
    </row>
    <row r="225" spans="2:10" ht="15.6">
      <c r="B225" s="176"/>
      <c r="C225" s="34">
        <v>1510</v>
      </c>
      <c r="D225" s="38" t="s">
        <v>308</v>
      </c>
      <c r="E225" s="31"/>
      <c r="F225" s="106">
        <v>696.54</v>
      </c>
      <c r="G225" s="86">
        <v>0</v>
      </c>
      <c r="H225" s="15"/>
      <c r="I225" s="84">
        <f t="shared" si="13"/>
        <v>0</v>
      </c>
      <c r="J225" s="12"/>
    </row>
    <row r="226" spans="2:10" ht="15.6">
      <c r="B226" s="176"/>
      <c r="C226" s="34">
        <v>1511</v>
      </c>
      <c r="D226" s="38" t="s">
        <v>309</v>
      </c>
      <c r="E226" s="31"/>
      <c r="F226" s="106">
        <v>696.54</v>
      </c>
      <c r="G226" s="86">
        <v>0</v>
      </c>
      <c r="H226" s="15"/>
      <c r="I226" s="84">
        <f t="shared" si="13"/>
        <v>0</v>
      </c>
      <c r="J226" s="12"/>
    </row>
    <row r="227" spans="2:10" ht="15.6">
      <c r="B227" s="176"/>
      <c r="C227" s="34">
        <v>1512</v>
      </c>
      <c r="D227" s="38" t="s">
        <v>310</v>
      </c>
      <c r="E227" s="31"/>
      <c r="F227" s="106">
        <v>696.54</v>
      </c>
      <c r="G227" s="86">
        <v>0</v>
      </c>
      <c r="H227" s="15"/>
      <c r="I227" s="84">
        <f t="shared" si="13"/>
        <v>0</v>
      </c>
      <c r="J227" s="12"/>
    </row>
    <row r="228" spans="2:10" ht="15.6">
      <c r="B228" s="176"/>
      <c r="C228" s="34">
        <v>1513</v>
      </c>
      <c r="D228" s="38" t="s">
        <v>311</v>
      </c>
      <c r="E228" s="31"/>
      <c r="F228" s="106">
        <v>696.54</v>
      </c>
      <c r="G228" s="86">
        <v>0</v>
      </c>
      <c r="H228" s="15"/>
      <c r="I228" s="84">
        <f t="shared" si="13"/>
        <v>0</v>
      </c>
      <c r="J228" s="12"/>
    </row>
    <row r="229" spans="2:10" ht="15.6">
      <c r="B229" s="176"/>
      <c r="C229" s="34">
        <v>1514</v>
      </c>
      <c r="D229" s="38" t="s">
        <v>312</v>
      </c>
      <c r="E229" s="31"/>
      <c r="F229" s="106">
        <v>696.54</v>
      </c>
      <c r="G229" s="86">
        <v>0</v>
      </c>
      <c r="H229" s="15"/>
      <c r="I229" s="84">
        <f t="shared" si="13"/>
        <v>0</v>
      </c>
      <c r="J229" s="12"/>
    </row>
    <row r="230" spans="2:10" ht="15.6">
      <c r="B230" s="176"/>
      <c r="C230" s="34">
        <v>1515</v>
      </c>
      <c r="D230" s="38" t="s">
        <v>313</v>
      </c>
      <c r="E230" s="31"/>
      <c r="F230" s="106">
        <v>696.54</v>
      </c>
      <c r="G230" s="86">
        <v>0</v>
      </c>
      <c r="H230" s="15"/>
      <c r="I230" s="84">
        <f t="shared" si="13"/>
        <v>0</v>
      </c>
      <c r="J230" s="12"/>
    </row>
    <row r="231" spans="2:10" ht="15.6">
      <c r="B231" s="176"/>
      <c r="C231" s="34">
        <v>1516</v>
      </c>
      <c r="D231" s="38" t="s">
        <v>314</v>
      </c>
      <c r="E231" s="31"/>
      <c r="F231" s="106">
        <v>696.54</v>
      </c>
      <c r="G231" s="86">
        <v>0</v>
      </c>
      <c r="H231" s="15"/>
      <c r="I231" s="84">
        <f t="shared" si="13"/>
        <v>0</v>
      </c>
      <c r="J231" s="12"/>
    </row>
    <row r="232" spans="2:10" ht="15.6">
      <c r="B232" s="176"/>
      <c r="C232" s="34">
        <v>1518</v>
      </c>
      <c r="D232" s="38" t="s">
        <v>315</v>
      </c>
      <c r="E232" s="31"/>
      <c r="F232" s="106">
        <v>696.54</v>
      </c>
      <c r="G232" s="86">
        <v>0</v>
      </c>
      <c r="H232" s="15"/>
      <c r="I232" s="84">
        <f t="shared" si="13"/>
        <v>0</v>
      </c>
      <c r="J232" s="12"/>
    </row>
    <row r="233" spans="2:10" ht="15.6">
      <c r="B233" s="176"/>
      <c r="C233" s="34">
        <v>1528</v>
      </c>
      <c r="D233" s="38" t="s">
        <v>316</v>
      </c>
      <c r="E233" s="31"/>
      <c r="F233" s="106">
        <v>696.54</v>
      </c>
      <c r="G233" s="86">
        <v>0</v>
      </c>
      <c r="H233" s="15"/>
      <c r="I233" s="84">
        <f t="shared" si="13"/>
        <v>0</v>
      </c>
      <c r="J233" s="12"/>
    </row>
    <row r="234" spans="2:10" ht="15.6">
      <c r="B234" s="176"/>
      <c r="C234" s="34">
        <v>1532</v>
      </c>
      <c r="D234" s="38" t="s">
        <v>317</v>
      </c>
      <c r="E234" s="31"/>
      <c r="F234" s="106">
        <v>777.75359999999989</v>
      </c>
      <c r="G234" s="86">
        <v>0</v>
      </c>
      <c r="H234" s="15"/>
      <c r="I234" s="84">
        <f t="shared" si="13"/>
        <v>0</v>
      </c>
      <c r="J234" s="12"/>
    </row>
    <row r="235" spans="2:10" ht="15.6">
      <c r="B235" s="176"/>
      <c r="C235" s="34">
        <v>1533</v>
      </c>
      <c r="D235" s="38" t="s">
        <v>318</v>
      </c>
      <c r="E235" s="31"/>
      <c r="F235" s="106">
        <v>696.54</v>
      </c>
      <c r="G235" s="86">
        <v>0</v>
      </c>
      <c r="H235" s="15"/>
      <c r="I235" s="84">
        <f t="shared" si="13"/>
        <v>0</v>
      </c>
      <c r="J235" s="12"/>
    </row>
    <row r="236" spans="2:10" ht="15.6">
      <c r="B236" s="176"/>
      <c r="C236" s="34">
        <v>1534</v>
      </c>
      <c r="D236" s="38" t="s">
        <v>319</v>
      </c>
      <c r="E236" s="31"/>
      <c r="F236" s="106">
        <v>696.54</v>
      </c>
      <c r="G236" s="86">
        <v>0</v>
      </c>
      <c r="H236" s="15"/>
      <c r="I236" s="84">
        <f t="shared" si="13"/>
        <v>0</v>
      </c>
      <c r="J236" s="12"/>
    </row>
    <row r="237" spans="2:10" ht="15.6">
      <c r="B237" s="176"/>
      <c r="C237" s="34">
        <v>1535</v>
      </c>
      <c r="D237" s="38" t="s">
        <v>320</v>
      </c>
      <c r="E237" s="31"/>
      <c r="F237" s="106">
        <v>696.54</v>
      </c>
      <c r="G237" s="86">
        <v>0</v>
      </c>
      <c r="H237" s="15"/>
      <c r="I237" s="84">
        <f t="shared" si="13"/>
        <v>0</v>
      </c>
      <c r="J237" s="12"/>
    </row>
    <row r="238" spans="2:10" ht="15.6">
      <c r="B238" s="176"/>
      <c r="C238" s="34">
        <v>1539</v>
      </c>
      <c r="D238" s="38" t="s">
        <v>321</v>
      </c>
      <c r="E238" s="31"/>
      <c r="F238" s="106">
        <v>696.54</v>
      </c>
      <c r="G238" s="86">
        <v>0</v>
      </c>
      <c r="H238" s="15"/>
      <c r="I238" s="84">
        <f t="shared" si="13"/>
        <v>0</v>
      </c>
      <c r="J238" s="12"/>
    </row>
    <row r="239" spans="2:10" ht="15.6">
      <c r="B239" s="176"/>
      <c r="C239" s="34">
        <v>1540</v>
      </c>
      <c r="D239" s="38" t="s">
        <v>322</v>
      </c>
      <c r="E239" s="31"/>
      <c r="F239" s="106">
        <v>696.54</v>
      </c>
      <c r="G239" s="86">
        <v>0</v>
      </c>
      <c r="H239" s="15"/>
      <c r="I239" s="84">
        <f t="shared" ref="I239:I289" si="14">SUM(F239*G239)</f>
        <v>0</v>
      </c>
      <c r="J239" s="12"/>
    </row>
    <row r="240" spans="2:10" ht="15.6">
      <c r="B240" s="176"/>
      <c r="C240" s="34">
        <v>1541</v>
      </c>
      <c r="D240" s="38" t="s">
        <v>323</v>
      </c>
      <c r="E240" s="31"/>
      <c r="F240" s="106">
        <v>696.54</v>
      </c>
      <c r="G240" s="86">
        <v>0</v>
      </c>
      <c r="H240" s="15"/>
      <c r="I240" s="84">
        <f t="shared" si="14"/>
        <v>0</v>
      </c>
      <c r="J240" s="12"/>
    </row>
    <row r="241" spans="2:10" ht="15.6">
      <c r="B241" s="176"/>
      <c r="C241" s="34">
        <v>1602</v>
      </c>
      <c r="D241" s="38" t="s">
        <v>324</v>
      </c>
      <c r="E241" s="31"/>
      <c r="F241" s="106">
        <v>12.8934</v>
      </c>
      <c r="G241" s="86">
        <v>0</v>
      </c>
      <c r="H241" s="15"/>
      <c r="I241" s="84">
        <f t="shared" si="14"/>
        <v>0</v>
      </c>
      <c r="J241" s="12"/>
    </row>
    <row r="242" spans="2:10" ht="15.6">
      <c r="B242" s="176"/>
      <c r="C242" s="34">
        <v>1605</v>
      </c>
      <c r="D242" s="38" t="s">
        <v>325</v>
      </c>
      <c r="E242" s="31"/>
      <c r="F242" s="106">
        <v>11.5596</v>
      </c>
      <c r="G242" s="86">
        <v>0</v>
      </c>
      <c r="H242" s="15"/>
      <c r="I242" s="84">
        <f t="shared" si="14"/>
        <v>0</v>
      </c>
      <c r="J242" s="12"/>
    </row>
    <row r="243" spans="2:10" ht="15.6">
      <c r="B243" s="176"/>
      <c r="C243" s="34">
        <v>1614</v>
      </c>
      <c r="D243" s="38" t="s">
        <v>326</v>
      </c>
      <c r="E243" s="31"/>
      <c r="F243" s="106">
        <v>11.5596</v>
      </c>
      <c r="G243" s="86">
        <v>0</v>
      </c>
      <c r="H243" s="15"/>
      <c r="I243" s="84">
        <f t="shared" si="14"/>
        <v>0</v>
      </c>
      <c r="J243" s="12"/>
    </row>
    <row r="244" spans="2:10" ht="15.6">
      <c r="B244" s="176"/>
      <c r="C244" s="34">
        <v>1800</v>
      </c>
      <c r="D244" s="38" t="s">
        <v>327</v>
      </c>
      <c r="E244" s="31"/>
      <c r="F244" s="106">
        <v>1.9265999999999999</v>
      </c>
      <c r="G244" s="86">
        <v>0</v>
      </c>
      <c r="H244" s="15"/>
      <c r="I244" s="84">
        <f t="shared" si="14"/>
        <v>0</v>
      </c>
      <c r="J244" s="12"/>
    </row>
    <row r="245" spans="2:10" ht="15.6">
      <c r="B245" s="176"/>
      <c r="C245" s="34">
        <v>1803</v>
      </c>
      <c r="D245" s="38" t="s">
        <v>328</v>
      </c>
      <c r="E245" s="31"/>
      <c r="F245" s="106">
        <v>1.1856</v>
      </c>
      <c r="G245" s="86">
        <v>0</v>
      </c>
      <c r="H245" s="15"/>
      <c r="I245" s="84">
        <f t="shared" si="14"/>
        <v>0</v>
      </c>
      <c r="J245" s="12"/>
    </row>
    <row r="246" spans="2:10" ht="15.6">
      <c r="B246" s="176"/>
      <c r="C246" s="34">
        <v>6015</v>
      </c>
      <c r="D246" s="38" t="s">
        <v>329</v>
      </c>
      <c r="E246" s="31"/>
      <c r="F246" s="106">
        <v>14.375399999999997</v>
      </c>
      <c r="G246" s="86">
        <v>0</v>
      </c>
      <c r="H246" s="15"/>
      <c r="I246" s="84">
        <f t="shared" si="14"/>
        <v>0</v>
      </c>
      <c r="J246" s="12"/>
    </row>
    <row r="247" spans="2:10" ht="15.6">
      <c r="B247" s="176"/>
      <c r="C247" s="34">
        <v>7003</v>
      </c>
      <c r="D247" s="38" t="s">
        <v>520</v>
      </c>
      <c r="E247" s="31"/>
      <c r="F247" s="106">
        <v>378.35</v>
      </c>
      <c r="G247" s="86">
        <v>0</v>
      </c>
      <c r="H247" s="15"/>
      <c r="I247" s="84">
        <f t="shared" ref="I247" si="15">SUM(F247*G247)</f>
        <v>0</v>
      </c>
      <c r="J247" s="12"/>
    </row>
    <row r="248" spans="2:10" ht="15.6">
      <c r="B248" s="176"/>
      <c r="C248" s="34">
        <v>7004</v>
      </c>
      <c r="D248" s="38" t="s">
        <v>431</v>
      </c>
      <c r="E248" s="31"/>
      <c r="F248" s="106">
        <v>378.35</v>
      </c>
      <c r="G248" s="86">
        <v>0</v>
      </c>
      <c r="H248" s="15"/>
      <c r="I248" s="84">
        <f t="shared" ref="I248:I249" si="16">SUM(F248*G248)</f>
        <v>0</v>
      </c>
      <c r="J248" s="12"/>
    </row>
    <row r="249" spans="2:10" ht="15.6">
      <c r="B249" s="177"/>
      <c r="C249" s="34">
        <v>7005</v>
      </c>
      <c r="D249" s="38" t="s">
        <v>432</v>
      </c>
      <c r="E249" s="31"/>
      <c r="F249" s="106">
        <v>378.35</v>
      </c>
      <c r="G249" s="86">
        <v>0</v>
      </c>
      <c r="H249" s="15"/>
      <c r="I249" s="84">
        <f t="shared" si="16"/>
        <v>0</v>
      </c>
      <c r="J249" s="12"/>
    </row>
    <row r="250" spans="2:10" ht="15.6">
      <c r="B250" s="13" t="s">
        <v>7</v>
      </c>
      <c r="C250" s="13" t="s">
        <v>8</v>
      </c>
      <c r="D250" s="41" t="s">
        <v>442</v>
      </c>
      <c r="E250" s="31"/>
      <c r="F250" s="15" t="s">
        <v>10</v>
      </c>
      <c r="G250" s="15" t="s">
        <v>245</v>
      </c>
      <c r="H250" s="15"/>
      <c r="I250" s="15" t="s">
        <v>247</v>
      </c>
      <c r="J250" s="12"/>
    </row>
    <row r="251" spans="2:10" ht="15.6" customHeight="1">
      <c r="B251" s="175" t="s">
        <v>330</v>
      </c>
      <c r="C251" s="37" t="s">
        <v>331</v>
      </c>
      <c r="D251" s="38" t="s">
        <v>332</v>
      </c>
      <c r="E251" s="31"/>
      <c r="F251" s="106">
        <v>429.92819999999995</v>
      </c>
      <c r="G251" s="86">
        <v>0</v>
      </c>
      <c r="H251" s="15"/>
      <c r="I251" s="84">
        <f t="shared" si="14"/>
        <v>0</v>
      </c>
      <c r="J251" s="12"/>
    </row>
    <row r="252" spans="2:10" ht="15.6">
      <c r="B252" s="176"/>
      <c r="C252" s="37" t="s">
        <v>333</v>
      </c>
      <c r="D252" s="38" t="s">
        <v>334</v>
      </c>
      <c r="E252" s="31"/>
      <c r="F252" s="106">
        <v>286.767</v>
      </c>
      <c r="G252" s="86">
        <v>0</v>
      </c>
      <c r="H252" s="15"/>
      <c r="I252" s="84">
        <f t="shared" si="14"/>
        <v>0</v>
      </c>
      <c r="J252" s="12"/>
    </row>
    <row r="253" spans="2:10" ht="15.6">
      <c r="B253" s="176"/>
      <c r="C253" s="37" t="s">
        <v>335</v>
      </c>
      <c r="D253" s="38" t="s">
        <v>336</v>
      </c>
      <c r="E253" s="31"/>
      <c r="F253" s="106">
        <v>286.767</v>
      </c>
      <c r="G253" s="86">
        <v>0</v>
      </c>
      <c r="H253" s="15"/>
      <c r="I253" s="84">
        <f t="shared" si="14"/>
        <v>0</v>
      </c>
      <c r="J253" s="12"/>
    </row>
    <row r="254" spans="2:10" ht="15.6">
      <c r="B254" s="176"/>
      <c r="C254" s="37" t="s">
        <v>337</v>
      </c>
      <c r="D254" s="38" t="s">
        <v>338</v>
      </c>
      <c r="E254" s="31"/>
      <c r="F254" s="106">
        <v>286.767</v>
      </c>
      <c r="G254" s="86">
        <v>0</v>
      </c>
      <c r="H254" s="15"/>
      <c r="I254" s="84">
        <f t="shared" si="14"/>
        <v>0</v>
      </c>
      <c r="J254" s="12"/>
    </row>
    <row r="255" spans="2:10" ht="15.6">
      <c r="B255" s="176"/>
      <c r="C255" s="34">
        <v>1608</v>
      </c>
      <c r="D255" s="38" t="s">
        <v>339</v>
      </c>
      <c r="E255" s="31"/>
      <c r="F255" s="106">
        <v>157.833</v>
      </c>
      <c r="G255" s="86">
        <v>0</v>
      </c>
      <c r="H255" s="15"/>
      <c r="I255" s="84">
        <f t="shared" si="14"/>
        <v>0</v>
      </c>
      <c r="J255" s="12"/>
    </row>
    <row r="256" spans="2:10" ht="15.6">
      <c r="B256" s="176"/>
      <c r="C256" s="34">
        <v>1609</v>
      </c>
      <c r="D256" s="38" t="s">
        <v>340</v>
      </c>
      <c r="E256" s="31"/>
      <c r="F256" s="106">
        <v>172.06019999999998</v>
      </c>
      <c r="G256" s="86">
        <v>0</v>
      </c>
      <c r="H256" s="15"/>
      <c r="I256" s="84">
        <f t="shared" si="14"/>
        <v>0</v>
      </c>
      <c r="J256" s="12"/>
    </row>
    <row r="257" spans="2:10" ht="15.6">
      <c r="B257" s="176"/>
      <c r="C257" s="34">
        <v>1610</v>
      </c>
      <c r="D257" s="38" t="s">
        <v>341</v>
      </c>
      <c r="E257" s="31"/>
      <c r="F257" s="106">
        <v>72.025199999999998</v>
      </c>
      <c r="G257" s="86">
        <v>0</v>
      </c>
      <c r="H257" s="15"/>
      <c r="I257" s="84">
        <f t="shared" si="14"/>
        <v>0</v>
      </c>
      <c r="J257" s="12"/>
    </row>
    <row r="258" spans="2:10" ht="15.6">
      <c r="B258" s="176"/>
      <c r="C258" s="34">
        <v>1611</v>
      </c>
      <c r="D258" s="38" t="s">
        <v>342</v>
      </c>
      <c r="E258" s="31"/>
      <c r="F258" s="106">
        <v>208.96199999999996</v>
      </c>
      <c r="G258" s="86">
        <v>0</v>
      </c>
      <c r="H258" s="15"/>
      <c r="I258" s="84">
        <f t="shared" si="14"/>
        <v>0</v>
      </c>
      <c r="J258" s="12"/>
    </row>
    <row r="259" spans="2:10" ht="15.6">
      <c r="B259" s="176"/>
      <c r="C259" s="34">
        <v>1612</v>
      </c>
      <c r="D259" s="38" t="s">
        <v>343</v>
      </c>
      <c r="E259" s="31"/>
      <c r="F259" s="106">
        <v>143.75399999999999</v>
      </c>
      <c r="G259" s="86">
        <v>0</v>
      </c>
      <c r="H259" s="15"/>
      <c r="I259" s="84">
        <f t="shared" si="14"/>
        <v>0</v>
      </c>
      <c r="J259" s="12"/>
    </row>
    <row r="260" spans="2:10" ht="15.6">
      <c r="B260" s="176"/>
      <c r="C260" s="34">
        <v>1613</v>
      </c>
      <c r="D260" s="38" t="s">
        <v>344</v>
      </c>
      <c r="E260" s="53"/>
      <c r="F260" s="115">
        <v>290.18</v>
      </c>
      <c r="G260" s="86">
        <v>0</v>
      </c>
      <c r="H260" s="15"/>
      <c r="I260" s="84">
        <f t="shared" si="14"/>
        <v>0</v>
      </c>
      <c r="J260" s="12"/>
    </row>
    <row r="261" spans="2:10" ht="15.6">
      <c r="B261" s="176"/>
      <c r="C261" s="34">
        <v>1636</v>
      </c>
      <c r="D261" s="38" t="s">
        <v>345</v>
      </c>
      <c r="E261" s="53"/>
      <c r="F261" s="115">
        <v>348.27</v>
      </c>
      <c r="G261" s="86">
        <v>0</v>
      </c>
      <c r="H261" s="15"/>
      <c r="I261" s="84">
        <f t="shared" si="14"/>
        <v>0</v>
      </c>
      <c r="J261" s="12"/>
    </row>
    <row r="262" spans="2:10" ht="15.6">
      <c r="B262" s="177"/>
      <c r="C262" s="34">
        <v>1637</v>
      </c>
      <c r="D262" s="38" t="s">
        <v>537</v>
      </c>
      <c r="E262" s="53"/>
      <c r="F262" s="115">
        <v>151.02000000000001</v>
      </c>
      <c r="G262" s="86">
        <v>0</v>
      </c>
      <c r="H262" s="15"/>
      <c r="I262" s="84">
        <f t="shared" si="14"/>
        <v>0</v>
      </c>
      <c r="J262" s="12"/>
    </row>
    <row r="263" spans="2:10" ht="15.6">
      <c r="B263" s="13" t="s">
        <v>7</v>
      </c>
      <c r="C263" s="13" t="s">
        <v>8</v>
      </c>
      <c r="D263" s="41" t="s">
        <v>442</v>
      </c>
      <c r="E263" s="31"/>
      <c r="F263" s="15" t="s">
        <v>10</v>
      </c>
      <c r="G263" s="15" t="s">
        <v>245</v>
      </c>
      <c r="H263" s="15"/>
      <c r="I263" s="15" t="s">
        <v>247</v>
      </c>
      <c r="J263" s="12"/>
    </row>
    <row r="264" spans="2:10" ht="15.6" customHeight="1">
      <c r="B264" s="196" t="s">
        <v>509</v>
      </c>
      <c r="C264" s="118">
        <v>1700</v>
      </c>
      <c r="D264" s="38" t="s">
        <v>521</v>
      </c>
      <c r="E264" s="31"/>
      <c r="F264" s="106">
        <v>180.06300000000002</v>
      </c>
      <c r="G264" s="86">
        <v>0</v>
      </c>
      <c r="H264" s="15"/>
      <c r="I264" s="84">
        <f t="shared" si="14"/>
        <v>0</v>
      </c>
      <c r="J264" s="12"/>
    </row>
    <row r="265" spans="2:10" ht="15.6">
      <c r="B265" s="197"/>
      <c r="C265" s="118">
        <v>1701</v>
      </c>
      <c r="D265" s="38" t="s">
        <v>522</v>
      </c>
      <c r="E265" s="31"/>
      <c r="F265" s="106">
        <v>180.06300000000002</v>
      </c>
      <c r="G265" s="86">
        <v>0</v>
      </c>
      <c r="H265" s="15"/>
      <c r="I265" s="84">
        <f t="shared" si="14"/>
        <v>0</v>
      </c>
      <c r="J265" s="12"/>
    </row>
    <row r="266" spans="2:10" ht="15.6">
      <c r="B266" s="197"/>
      <c r="C266" s="118">
        <v>1702</v>
      </c>
      <c r="D266" s="38" t="s">
        <v>523</v>
      </c>
      <c r="E266" s="31"/>
      <c r="F266" s="106">
        <v>180.06300000000002</v>
      </c>
      <c r="G266" s="86">
        <v>0</v>
      </c>
      <c r="H266" s="15"/>
      <c r="I266" s="84">
        <f t="shared" si="14"/>
        <v>0</v>
      </c>
      <c r="J266" s="12"/>
    </row>
    <row r="267" spans="2:10" ht="15.6">
      <c r="B267" s="197"/>
      <c r="C267" s="118">
        <v>1703</v>
      </c>
      <c r="D267" s="38" t="s">
        <v>524</v>
      </c>
      <c r="E267" s="31"/>
      <c r="F267" s="106">
        <v>180.06300000000002</v>
      </c>
      <c r="G267" s="86">
        <v>0</v>
      </c>
      <c r="H267" s="15"/>
      <c r="I267" s="84">
        <f t="shared" si="14"/>
        <v>0</v>
      </c>
      <c r="J267" s="12"/>
    </row>
    <row r="268" spans="2:10" ht="15.6">
      <c r="B268" s="197"/>
      <c r="C268" s="118">
        <v>1704</v>
      </c>
      <c r="D268" s="38" t="s">
        <v>525</v>
      </c>
      <c r="E268" s="31"/>
      <c r="F268" s="106">
        <v>180.06300000000002</v>
      </c>
      <c r="G268" s="86">
        <v>0</v>
      </c>
      <c r="H268" s="15"/>
      <c r="I268" s="84">
        <f t="shared" si="14"/>
        <v>0</v>
      </c>
      <c r="J268" s="12"/>
    </row>
    <row r="269" spans="2:10" ht="15.6">
      <c r="B269" s="197"/>
      <c r="C269" s="118">
        <v>1705</v>
      </c>
      <c r="D269" s="38" t="s">
        <v>526</v>
      </c>
      <c r="E269" s="31"/>
      <c r="F269" s="106">
        <v>180.06300000000002</v>
      </c>
      <c r="G269" s="86">
        <v>0</v>
      </c>
      <c r="H269" s="15"/>
      <c r="I269" s="84">
        <f t="shared" si="14"/>
        <v>0</v>
      </c>
      <c r="J269" s="12"/>
    </row>
    <row r="270" spans="2:10" ht="15.6">
      <c r="B270" s="197"/>
      <c r="C270" s="118">
        <v>1706</v>
      </c>
      <c r="D270" s="38" t="s">
        <v>527</v>
      </c>
      <c r="E270" s="31"/>
      <c r="F270" s="106">
        <v>180.06300000000002</v>
      </c>
      <c r="G270" s="86">
        <v>0</v>
      </c>
      <c r="H270" s="15"/>
      <c r="I270" s="84">
        <f t="shared" si="14"/>
        <v>0</v>
      </c>
      <c r="J270" s="12"/>
    </row>
    <row r="271" spans="2:10" ht="15.6">
      <c r="B271" s="197"/>
      <c r="C271" s="118">
        <v>1707</v>
      </c>
      <c r="D271" s="38" t="s">
        <v>528</v>
      </c>
      <c r="E271" s="31"/>
      <c r="F271" s="106">
        <v>180.06300000000002</v>
      </c>
      <c r="G271" s="86">
        <v>0</v>
      </c>
      <c r="H271" s="15"/>
      <c r="I271" s="84">
        <f t="shared" si="14"/>
        <v>0</v>
      </c>
      <c r="J271" s="12"/>
    </row>
    <row r="272" spans="2:10" ht="15.6">
      <c r="B272" s="197"/>
      <c r="C272" s="118">
        <v>4001</v>
      </c>
      <c r="D272" s="38" t="s">
        <v>530</v>
      </c>
      <c r="E272" s="31"/>
      <c r="F272" s="106">
        <v>100.04</v>
      </c>
      <c r="G272" s="86">
        <v>0</v>
      </c>
      <c r="H272" s="15"/>
      <c r="I272" s="84">
        <f t="shared" ref="I272:I279" si="17">SUM(F272*G272)</f>
        <v>0</v>
      </c>
      <c r="J272" s="12"/>
    </row>
    <row r="273" spans="2:10" ht="15.6">
      <c r="B273" s="197"/>
      <c r="C273" s="118">
        <v>4002</v>
      </c>
      <c r="D273" s="38" t="s">
        <v>529</v>
      </c>
      <c r="E273" s="31"/>
      <c r="F273" s="106">
        <v>100.04</v>
      </c>
      <c r="G273" s="86">
        <v>0</v>
      </c>
      <c r="H273" s="15"/>
      <c r="I273" s="84">
        <f t="shared" si="17"/>
        <v>0</v>
      </c>
      <c r="J273" s="12"/>
    </row>
    <row r="274" spans="2:10" ht="15.6">
      <c r="B274" s="197"/>
      <c r="C274" s="118">
        <v>4003</v>
      </c>
      <c r="D274" s="38" t="s">
        <v>531</v>
      </c>
      <c r="E274" s="31"/>
      <c r="F274" s="106">
        <v>100.04</v>
      </c>
      <c r="G274" s="86">
        <v>0</v>
      </c>
      <c r="H274" s="15"/>
      <c r="I274" s="84">
        <f t="shared" si="17"/>
        <v>0</v>
      </c>
      <c r="J274" s="12"/>
    </row>
    <row r="275" spans="2:10" ht="15.6">
      <c r="B275" s="197"/>
      <c r="C275" s="118">
        <v>4004</v>
      </c>
      <c r="D275" s="38" t="s">
        <v>532</v>
      </c>
      <c r="E275" s="31"/>
      <c r="F275" s="106">
        <v>100.04</v>
      </c>
      <c r="G275" s="86">
        <v>0</v>
      </c>
      <c r="H275" s="15"/>
      <c r="I275" s="84">
        <f t="shared" si="17"/>
        <v>0</v>
      </c>
      <c r="J275" s="12"/>
    </row>
    <row r="276" spans="2:10" ht="15.6">
      <c r="B276" s="197"/>
      <c r="C276" s="118">
        <v>4005</v>
      </c>
      <c r="D276" s="38" t="s">
        <v>533</v>
      </c>
      <c r="E276" s="31"/>
      <c r="F276" s="106">
        <v>100.04</v>
      </c>
      <c r="G276" s="86">
        <v>0</v>
      </c>
      <c r="H276" s="15"/>
      <c r="I276" s="84">
        <f t="shared" si="17"/>
        <v>0</v>
      </c>
      <c r="J276" s="12"/>
    </row>
    <row r="277" spans="2:10" ht="15.6">
      <c r="B277" s="197"/>
      <c r="C277" s="118">
        <v>4006</v>
      </c>
      <c r="D277" s="38" t="s">
        <v>534</v>
      </c>
      <c r="E277" s="31"/>
      <c r="F277" s="106">
        <v>100.04</v>
      </c>
      <c r="G277" s="86">
        <v>0</v>
      </c>
      <c r="H277" s="15"/>
      <c r="I277" s="84">
        <f t="shared" si="17"/>
        <v>0</v>
      </c>
      <c r="J277" s="12"/>
    </row>
    <row r="278" spans="2:10" ht="15.6">
      <c r="B278" s="197"/>
      <c r="C278" s="118">
        <v>4007</v>
      </c>
      <c r="D278" s="38" t="s">
        <v>535</v>
      </c>
      <c r="E278" s="31"/>
      <c r="F278" s="106">
        <v>100.04</v>
      </c>
      <c r="G278" s="86">
        <v>0</v>
      </c>
      <c r="H278" s="15"/>
      <c r="I278" s="84">
        <f t="shared" si="17"/>
        <v>0</v>
      </c>
      <c r="J278" s="12"/>
    </row>
    <row r="279" spans="2:10" ht="15.6">
      <c r="B279" s="198"/>
      <c r="C279" s="118">
        <v>4008</v>
      </c>
      <c r="D279" s="38" t="s">
        <v>536</v>
      </c>
      <c r="E279" s="31"/>
      <c r="F279" s="106">
        <v>100.04</v>
      </c>
      <c r="G279" s="86">
        <v>0</v>
      </c>
      <c r="H279" s="15"/>
      <c r="I279" s="84">
        <f t="shared" si="17"/>
        <v>0</v>
      </c>
      <c r="J279" s="12"/>
    </row>
    <row r="280" spans="2:10" ht="15.6">
      <c r="B280" s="13" t="s">
        <v>7</v>
      </c>
      <c r="C280" s="13" t="s">
        <v>8</v>
      </c>
      <c r="D280" s="41" t="s">
        <v>442</v>
      </c>
      <c r="E280" s="31"/>
      <c r="F280" s="15" t="s">
        <v>10</v>
      </c>
      <c r="G280" s="15" t="s">
        <v>245</v>
      </c>
      <c r="H280" s="15"/>
      <c r="I280" s="15" t="s">
        <v>247</v>
      </c>
      <c r="J280" s="12"/>
    </row>
    <row r="281" spans="2:10" ht="15.6" customHeight="1">
      <c r="B281" s="191" t="s">
        <v>374</v>
      </c>
      <c r="C281" s="37" t="s">
        <v>346</v>
      </c>
      <c r="D281" s="38" t="s">
        <v>347</v>
      </c>
      <c r="E281" s="31"/>
      <c r="F281" s="106">
        <v>28.898999999999994</v>
      </c>
      <c r="G281" s="86">
        <v>0</v>
      </c>
      <c r="H281" s="15"/>
      <c r="I281" s="84">
        <f t="shared" si="14"/>
        <v>0</v>
      </c>
      <c r="J281" s="12"/>
    </row>
    <row r="282" spans="2:10" ht="15.6">
      <c r="B282" s="191"/>
      <c r="C282" s="37" t="s">
        <v>348</v>
      </c>
      <c r="D282" s="38" t="s">
        <v>349</v>
      </c>
      <c r="E282" s="31"/>
      <c r="F282" s="106">
        <v>40.162199999999991</v>
      </c>
      <c r="G282" s="86">
        <v>0</v>
      </c>
      <c r="H282" s="15"/>
      <c r="I282" s="84">
        <f t="shared" si="14"/>
        <v>0</v>
      </c>
      <c r="J282" s="12"/>
    </row>
    <row r="283" spans="2:10" ht="15.6">
      <c r="B283" s="191"/>
      <c r="C283" s="37" t="s">
        <v>350</v>
      </c>
      <c r="D283" s="38" t="s">
        <v>351</v>
      </c>
      <c r="E283" s="31"/>
      <c r="F283" s="106">
        <v>50.091599999999993</v>
      </c>
      <c r="G283" s="86">
        <v>0</v>
      </c>
      <c r="H283" s="15"/>
      <c r="I283" s="84">
        <f t="shared" ref="I283:I296" si="18">SUM(F283*G283)</f>
        <v>0</v>
      </c>
      <c r="J283" s="12"/>
    </row>
    <row r="284" spans="2:10" ht="15.6">
      <c r="B284" s="191"/>
      <c r="C284" s="37" t="s">
        <v>352</v>
      </c>
      <c r="D284" s="38" t="s">
        <v>353</v>
      </c>
      <c r="E284" s="31"/>
      <c r="F284" s="106">
        <v>64.170599999999993</v>
      </c>
      <c r="G284" s="86">
        <v>0</v>
      </c>
      <c r="H284" s="15"/>
      <c r="I284" s="84">
        <f t="shared" si="18"/>
        <v>0</v>
      </c>
      <c r="J284" s="12"/>
    </row>
    <row r="285" spans="2:10" ht="15.6">
      <c r="B285" s="191"/>
      <c r="C285" s="37" t="s">
        <v>354</v>
      </c>
      <c r="D285" s="38" t="s">
        <v>355</v>
      </c>
      <c r="E285" s="31"/>
      <c r="F285" s="106">
        <v>50.091599999999993</v>
      </c>
      <c r="G285" s="86">
        <v>0</v>
      </c>
      <c r="H285" s="15"/>
      <c r="I285" s="84">
        <f t="shared" si="18"/>
        <v>0</v>
      </c>
      <c r="J285" s="12"/>
    </row>
    <row r="286" spans="2:10" ht="15.6">
      <c r="B286" s="191"/>
      <c r="C286" s="37" t="s">
        <v>356</v>
      </c>
      <c r="D286" s="38" t="s">
        <v>357</v>
      </c>
      <c r="E286" s="31"/>
      <c r="F286" s="106">
        <v>25.045799999999996</v>
      </c>
      <c r="G286" s="86">
        <v>0</v>
      </c>
      <c r="H286" s="15"/>
      <c r="I286" s="84">
        <f t="shared" si="18"/>
        <v>0</v>
      </c>
      <c r="J286" s="12"/>
    </row>
    <row r="287" spans="2:10" ht="15.6">
      <c r="B287" s="191"/>
      <c r="C287" s="37" t="s">
        <v>358</v>
      </c>
      <c r="D287" s="38" t="s">
        <v>359</v>
      </c>
      <c r="E287" s="31"/>
      <c r="F287" s="106">
        <v>50.091599999999993</v>
      </c>
      <c r="G287" s="86">
        <v>0</v>
      </c>
      <c r="H287" s="15"/>
      <c r="I287" s="84">
        <f t="shared" si="18"/>
        <v>0</v>
      </c>
      <c r="J287" s="12"/>
    </row>
    <row r="288" spans="2:10" ht="15.6">
      <c r="B288" s="191"/>
      <c r="C288" s="37" t="s">
        <v>360</v>
      </c>
      <c r="D288" s="38" t="s">
        <v>361</v>
      </c>
      <c r="E288" s="31"/>
      <c r="F288" s="106">
        <v>50.091599999999993</v>
      </c>
      <c r="G288" s="86">
        <v>0</v>
      </c>
      <c r="H288" s="15"/>
      <c r="I288" s="84">
        <f t="shared" si="18"/>
        <v>0</v>
      </c>
      <c r="J288" s="12"/>
    </row>
    <row r="289" spans="2:11" ht="15.6">
      <c r="B289" s="191"/>
      <c r="C289" s="37" t="s">
        <v>362</v>
      </c>
      <c r="D289" s="38" t="s">
        <v>363</v>
      </c>
      <c r="E289" s="31"/>
      <c r="F289" s="106">
        <v>50.091599999999993</v>
      </c>
      <c r="G289" s="86">
        <v>0</v>
      </c>
      <c r="H289" s="15"/>
      <c r="I289" s="84">
        <f t="shared" si="18"/>
        <v>0</v>
      </c>
      <c r="J289" s="12"/>
    </row>
    <row r="290" spans="2:11" ht="15.6">
      <c r="B290" s="191"/>
      <c r="C290" s="37" t="s">
        <v>364</v>
      </c>
      <c r="D290" s="38" t="s">
        <v>365</v>
      </c>
      <c r="E290" s="31"/>
      <c r="F290" s="106">
        <v>25.045799999999996</v>
      </c>
      <c r="G290" s="86">
        <v>0</v>
      </c>
      <c r="H290" s="15"/>
      <c r="I290" s="84">
        <f t="shared" si="18"/>
        <v>0</v>
      </c>
      <c r="J290" s="12"/>
    </row>
    <row r="291" spans="2:11" ht="15.6">
      <c r="B291" s="13" t="s">
        <v>7</v>
      </c>
      <c r="C291" s="13" t="s">
        <v>8</v>
      </c>
      <c r="D291" s="41" t="s">
        <v>442</v>
      </c>
      <c r="E291" s="31"/>
      <c r="F291" s="15" t="s">
        <v>10</v>
      </c>
      <c r="G291" s="15" t="s">
        <v>245</v>
      </c>
      <c r="H291" s="15"/>
      <c r="I291" s="15" t="s">
        <v>247</v>
      </c>
      <c r="J291" s="12"/>
    </row>
    <row r="292" spans="2:11" ht="15.6" customHeight="1">
      <c r="B292" s="192" t="s">
        <v>366</v>
      </c>
      <c r="C292" s="37" t="s">
        <v>472</v>
      </c>
      <c r="D292" s="38" t="s">
        <v>473</v>
      </c>
      <c r="E292" s="31"/>
      <c r="F292" s="106">
        <v>350</v>
      </c>
      <c r="G292" s="86">
        <v>0</v>
      </c>
      <c r="H292" s="15"/>
      <c r="I292" s="84">
        <f t="shared" si="18"/>
        <v>0</v>
      </c>
      <c r="J292" s="12"/>
    </row>
    <row r="293" spans="2:11" ht="15.6">
      <c r="B293" s="192"/>
      <c r="C293" s="37" t="s">
        <v>367</v>
      </c>
      <c r="D293" s="38" t="s">
        <v>368</v>
      </c>
      <c r="E293" s="31"/>
      <c r="F293" s="106">
        <v>320.85299999999995</v>
      </c>
      <c r="G293" s="86">
        <v>0</v>
      </c>
      <c r="H293" s="15"/>
      <c r="I293" s="84">
        <f t="shared" si="18"/>
        <v>0</v>
      </c>
      <c r="J293" s="12"/>
    </row>
    <row r="294" spans="2:11" ht="15.6">
      <c r="B294" s="192"/>
      <c r="C294" s="34">
        <v>6034</v>
      </c>
      <c r="D294" s="38" t="s">
        <v>369</v>
      </c>
      <c r="E294" s="31"/>
      <c r="F294" s="106">
        <v>74.248199999999983</v>
      </c>
      <c r="G294" s="86">
        <v>0</v>
      </c>
      <c r="H294" s="15"/>
      <c r="I294" s="84">
        <f t="shared" si="18"/>
        <v>0</v>
      </c>
    </row>
    <row r="295" spans="2:11" ht="15.6">
      <c r="B295" s="192"/>
      <c r="C295" s="34">
        <v>6061</v>
      </c>
      <c r="D295" s="38" t="s">
        <v>370</v>
      </c>
      <c r="E295" s="31"/>
      <c r="F295" s="106">
        <v>49.498799999999996</v>
      </c>
      <c r="G295" s="86">
        <v>0</v>
      </c>
      <c r="H295" s="15"/>
      <c r="I295" s="84">
        <f t="shared" si="18"/>
        <v>0</v>
      </c>
    </row>
    <row r="296" spans="2:11" ht="15.6">
      <c r="B296" s="192"/>
      <c r="C296" s="34">
        <v>6023</v>
      </c>
      <c r="D296" s="38" t="s">
        <v>371</v>
      </c>
      <c r="E296" s="31"/>
      <c r="F296" s="106">
        <v>46.534799999999997</v>
      </c>
      <c r="G296" s="86">
        <v>0</v>
      </c>
      <c r="H296" s="15"/>
      <c r="I296" s="84">
        <f t="shared" si="18"/>
        <v>0</v>
      </c>
    </row>
    <row r="297" spans="2:11" ht="15.6">
      <c r="B297" s="97"/>
      <c r="C297" s="88"/>
      <c r="D297" s="89"/>
      <c r="E297" s="94"/>
      <c r="F297" s="90"/>
      <c r="G297" s="91"/>
      <c r="H297" s="11"/>
      <c r="I297" s="90"/>
    </row>
    <row r="298" spans="2:11" ht="15" thickBot="1"/>
    <row r="299" spans="2:11">
      <c r="G299" s="180" t="s">
        <v>378</v>
      </c>
      <c r="H299" s="240"/>
      <c r="I299" s="70">
        <f>SUM(I23:I169)</f>
        <v>0</v>
      </c>
      <c r="K299" s="244" t="s">
        <v>538</v>
      </c>
    </row>
    <row r="300" spans="2:11">
      <c r="G300" s="121" t="s">
        <v>443</v>
      </c>
      <c r="H300" s="238"/>
      <c r="I300" s="46">
        <f>SUM(I174:I296)</f>
        <v>0</v>
      </c>
      <c r="K300" t="s">
        <v>539</v>
      </c>
    </row>
    <row r="301" spans="2:11" ht="15" thickBot="1">
      <c r="G301" s="121" t="s">
        <v>429</v>
      </c>
      <c r="H301" s="239"/>
      <c r="I301" s="46">
        <f>SUM(I299)*0.228276619+I299+I300</f>
        <v>0</v>
      </c>
      <c r="K301" t="s">
        <v>540</v>
      </c>
    </row>
    <row r="302" spans="2:11" ht="15" thickBot="1">
      <c r="G302" s="55" t="s">
        <v>430</v>
      </c>
      <c r="H302" s="73" t="s">
        <v>437</v>
      </c>
      <c r="I302" s="68">
        <v>0</v>
      </c>
      <c r="K302" t="s">
        <v>541</v>
      </c>
    </row>
    <row r="303" spans="2:11">
      <c r="G303" s="121" t="s">
        <v>267</v>
      </c>
      <c r="H303" s="238"/>
      <c r="I303" s="46">
        <f>SUM(I299,I300,I302)*100/114</f>
        <v>0</v>
      </c>
      <c r="K303" t="s">
        <v>542</v>
      </c>
    </row>
    <row r="304" spans="2:11">
      <c r="G304" s="121" t="s">
        <v>6</v>
      </c>
      <c r="H304" s="238"/>
      <c r="I304" s="46">
        <f>SUM(I303)*14/100</f>
        <v>0</v>
      </c>
      <c r="K304" t="s">
        <v>543</v>
      </c>
    </row>
    <row r="305" spans="3:9" ht="15" thickBot="1">
      <c r="G305" s="242" t="s">
        <v>377</v>
      </c>
      <c r="H305" s="243"/>
      <c r="I305" s="47">
        <f>SUM(H23:H169)</f>
        <v>0</v>
      </c>
    </row>
    <row r="306" spans="3:9" ht="15" thickBot="1">
      <c r="G306" s="3"/>
      <c r="H306" s="54" t="s">
        <v>449</v>
      </c>
      <c r="I306" s="58">
        <f>SUM(I307)/1.2</f>
        <v>0</v>
      </c>
    </row>
    <row r="307" spans="3:9" ht="15" thickBot="1">
      <c r="G307" s="194" t="s">
        <v>450</v>
      </c>
      <c r="H307" s="195"/>
      <c r="I307" s="76">
        <f>SUM(I303:I304)</f>
        <v>0</v>
      </c>
    </row>
    <row r="310" spans="3:9">
      <c r="D310" s="61" t="s">
        <v>453</v>
      </c>
      <c r="E310" s="62" t="s">
        <v>452</v>
      </c>
      <c r="F310" s="42" t="s">
        <v>476</v>
      </c>
    </row>
    <row r="311" spans="3:9">
      <c r="D311" s="202"/>
      <c r="E311" s="203"/>
      <c r="F311" s="42" t="s">
        <v>477</v>
      </c>
    </row>
    <row r="312" spans="3:9" ht="14.4" customHeight="1">
      <c r="C312" s="192" t="s">
        <v>457</v>
      </c>
      <c r="D312" s="60" t="s">
        <v>454</v>
      </c>
      <c r="E312" s="67"/>
    </row>
    <row r="313" spans="3:9">
      <c r="C313" s="192"/>
      <c r="D313" s="60" t="s">
        <v>455</v>
      </c>
      <c r="E313" s="67"/>
    </row>
    <row r="314" spans="3:9">
      <c r="C314" s="192"/>
      <c r="D314" s="60" t="s">
        <v>463</v>
      </c>
      <c r="E314" s="67"/>
    </row>
    <row r="315" spans="3:9">
      <c r="C315" s="192"/>
      <c r="D315" s="60" t="s">
        <v>456</v>
      </c>
      <c r="E315" s="67"/>
    </row>
    <row r="316" spans="3:9">
      <c r="C316" s="192"/>
      <c r="D316" s="60" t="s">
        <v>474</v>
      </c>
      <c r="E316" s="67"/>
    </row>
  </sheetData>
  <sheetProtection algorithmName="SHA-512" hashValue="5NADQT3vCPWJtKrU/WcpEnmLpPjDB76RKIOV4uGqKBbT9Zjz/cuSuuya5u8toy5hjB+SOiOoYxmdqSXvPsJ4NA==" saltValue="dWvL4f2h3VmAojjLTrvG7A==" spinCount="100000" sheet="1" objects="1" scenarios="1" selectLockedCells="1"/>
  <mergeCells count="51">
    <mergeCell ref="B292:B296"/>
    <mergeCell ref="B214:B216"/>
    <mergeCell ref="B218:B249"/>
    <mergeCell ref="B251:B262"/>
    <mergeCell ref="B264:B279"/>
    <mergeCell ref="B281:B290"/>
    <mergeCell ref="D311:E311"/>
    <mergeCell ref="C312:C316"/>
    <mergeCell ref="G304:H304"/>
    <mergeCell ref="G305:H305"/>
    <mergeCell ref="G307:H307"/>
    <mergeCell ref="G303:H303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B39:B50"/>
    <mergeCell ref="G301:H301"/>
    <mergeCell ref="G300:H300"/>
    <mergeCell ref="G299:H299"/>
    <mergeCell ref="H13:I13"/>
    <mergeCell ref="B52:B54"/>
    <mergeCell ref="B56:B78"/>
    <mergeCell ref="B80:B91"/>
    <mergeCell ref="G2:I2"/>
    <mergeCell ref="G3:H3"/>
    <mergeCell ref="G4:H4"/>
    <mergeCell ref="G5:H5"/>
    <mergeCell ref="G7:I7"/>
    <mergeCell ref="B7:E7"/>
    <mergeCell ref="B159:B160"/>
    <mergeCell ref="B162:B169"/>
    <mergeCell ref="B93:B121"/>
    <mergeCell ref="B123:B148"/>
    <mergeCell ref="B150:B157"/>
    <mergeCell ref="B171:I171"/>
    <mergeCell ref="B172:I172"/>
    <mergeCell ref="B174:B180"/>
    <mergeCell ref="B182:B199"/>
    <mergeCell ref="B201:B212"/>
    <mergeCell ref="C207:C209"/>
  </mergeCells>
  <dataValidations count="2">
    <dataValidation type="list" allowBlank="1" showInputMessage="1" showErrorMessage="1" sqref="I302">
      <formula1>INDIRECT($H$302)</formula1>
    </dataValidation>
    <dataValidation type="list" allowBlank="1" showInputMessage="1" showErrorMessage="1" sqref="H302">
      <formula1>CourierRange</formula1>
    </dataValidation>
  </dataValidations>
  <pageMargins left="0.7" right="0.7" top="0.75" bottom="0.75" header="0.3" footer="0.3"/>
  <pageSetup paperSize="9" scale="1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34A26F-2DE4-4185-8BDE-CAA1DC8432C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E312:E316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K316"/>
  <sheetViews>
    <sheetView zoomScaleNormal="100" workbookViewId="0">
      <selection activeCell="E313" sqref="E313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4.66406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4" t="s">
        <v>475</v>
      </c>
      <c r="H2" s="135"/>
      <c r="I2" s="136"/>
    </row>
    <row r="3" spans="2:9" ht="15.6">
      <c r="G3" s="137" t="s">
        <v>448</v>
      </c>
      <c r="H3" s="138"/>
      <c r="I3" s="64"/>
    </row>
    <row r="4" spans="2:9" ht="15.6">
      <c r="G4" s="137" t="s">
        <v>471</v>
      </c>
      <c r="H4" s="138"/>
      <c r="I4" s="64"/>
    </row>
    <row r="5" spans="2:9" ht="16.2" thickBot="1">
      <c r="G5" s="139" t="s">
        <v>1</v>
      </c>
      <c r="H5" s="140"/>
      <c r="I5" s="65"/>
    </row>
    <row r="6" spans="2:9" ht="15" thickBot="1"/>
    <row r="7" spans="2:9" ht="16.2" thickBot="1">
      <c r="B7" s="141" t="s">
        <v>248</v>
      </c>
      <c r="C7" s="142"/>
      <c r="D7" s="143"/>
      <c r="E7" s="144"/>
      <c r="G7" s="145" t="s">
        <v>466</v>
      </c>
      <c r="H7" s="146"/>
      <c r="I7" s="147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63" t="s">
        <v>465</v>
      </c>
      <c r="C9" s="164"/>
      <c r="D9" s="164"/>
      <c r="E9" s="165"/>
      <c r="G9" s="59" t="s">
        <v>467</v>
      </c>
      <c r="H9" s="231"/>
      <c r="I9" s="232"/>
    </row>
    <row r="10" spans="2:9" ht="14.4" customHeight="1">
      <c r="B10" s="166"/>
      <c r="C10" s="167"/>
      <c r="D10" s="167"/>
      <c r="E10" s="168"/>
      <c r="G10" s="224" t="s">
        <v>451</v>
      </c>
      <c r="H10" s="225"/>
      <c r="I10" s="226"/>
    </row>
    <row r="11" spans="2:9" ht="14.4" customHeight="1">
      <c r="B11" s="166"/>
      <c r="C11" s="167"/>
      <c r="D11" s="167"/>
      <c r="E11" s="168"/>
      <c r="G11" s="179"/>
      <c r="H11" s="227"/>
      <c r="I11" s="228"/>
    </row>
    <row r="12" spans="2:9" ht="14.4" customHeight="1">
      <c r="B12" s="166"/>
      <c r="C12" s="167"/>
      <c r="D12" s="167"/>
      <c r="E12" s="168"/>
      <c r="G12" s="63" t="s">
        <v>462</v>
      </c>
      <c r="H12" s="229"/>
      <c r="I12" s="230"/>
    </row>
    <row r="13" spans="2:9" ht="14.4" customHeight="1">
      <c r="B13" s="166"/>
      <c r="C13" s="167"/>
      <c r="D13" s="167"/>
      <c r="E13" s="168"/>
      <c r="G13" s="63" t="s">
        <v>2</v>
      </c>
      <c r="H13" s="222" t="s">
        <v>470</v>
      </c>
      <c r="I13" s="223"/>
    </row>
    <row r="14" spans="2:9" ht="14.4" customHeight="1">
      <c r="B14" s="166"/>
      <c r="C14" s="167"/>
      <c r="D14" s="167"/>
      <c r="E14" s="168"/>
      <c r="G14" s="4" t="s">
        <v>3</v>
      </c>
      <c r="H14" s="233"/>
      <c r="I14" s="234"/>
    </row>
    <row r="15" spans="2:9" ht="14.4" customHeight="1">
      <c r="B15" s="166"/>
      <c r="C15" s="167"/>
      <c r="D15" s="167"/>
      <c r="E15" s="168"/>
      <c r="G15" s="4" t="s">
        <v>4</v>
      </c>
      <c r="H15" s="233"/>
      <c r="I15" s="234"/>
    </row>
    <row r="16" spans="2:9" ht="15" customHeight="1" thickBot="1">
      <c r="B16" s="169"/>
      <c r="C16" s="170"/>
      <c r="D16" s="170"/>
      <c r="E16" s="171"/>
      <c r="G16" s="5" t="s">
        <v>5</v>
      </c>
      <c r="H16" s="220"/>
      <c r="I16" s="221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19" t="s">
        <v>444</v>
      </c>
      <c r="C18" s="119"/>
      <c r="D18" s="119"/>
      <c r="E18" s="119"/>
      <c r="F18" s="119"/>
      <c r="G18" s="119"/>
      <c r="H18" s="119"/>
      <c r="I18" s="119"/>
    </row>
    <row r="19" spans="2:10">
      <c r="B19" s="120"/>
      <c r="C19" s="120"/>
      <c r="D19" s="131"/>
      <c r="E19" s="132"/>
      <c r="F19" s="133"/>
      <c r="G19" s="162" t="s">
        <v>464</v>
      </c>
      <c r="H19" s="162"/>
      <c r="I19" s="162"/>
    </row>
    <row r="21" spans="2:10" ht="18">
      <c r="B21" s="127" t="s">
        <v>376</v>
      </c>
      <c r="C21" s="127"/>
      <c r="D21" s="127"/>
      <c r="E21" s="127"/>
      <c r="F21" s="127"/>
      <c r="G21" s="127"/>
      <c r="H21" s="127"/>
      <c r="I21" s="127"/>
    </row>
    <row r="22" spans="2:10" ht="15.6">
      <c r="B22" s="13" t="s">
        <v>7</v>
      </c>
      <c r="C22" s="13" t="s">
        <v>8</v>
      </c>
      <c r="D22" s="41" t="s">
        <v>9</v>
      </c>
      <c r="E22" s="14" t="s">
        <v>0</v>
      </c>
      <c r="F22" s="15" t="s">
        <v>10</v>
      </c>
      <c r="G22" s="15" t="s">
        <v>245</v>
      </c>
      <c r="H22" s="15" t="s">
        <v>246</v>
      </c>
      <c r="I22" s="15" t="s">
        <v>247</v>
      </c>
      <c r="J22" s="11"/>
    </row>
    <row r="23" spans="2:10" ht="15.6" customHeight="1">
      <c r="B23" s="128" t="s">
        <v>11</v>
      </c>
      <c r="C23" s="16" t="s">
        <v>12</v>
      </c>
      <c r="D23" s="17" t="s">
        <v>13</v>
      </c>
      <c r="E23" s="21">
        <v>2</v>
      </c>
      <c r="F23" s="85">
        <v>3651.3249239999973</v>
      </c>
      <c r="G23" s="66">
        <v>0</v>
      </c>
      <c r="H23" s="29">
        <f>SUM(E23*G23)</f>
        <v>0</v>
      </c>
      <c r="I23" s="30">
        <f>SUM(F23*G23)</f>
        <v>0</v>
      </c>
      <c r="J23" s="8"/>
    </row>
    <row r="24" spans="2:10" ht="15.6">
      <c r="B24" s="129"/>
      <c r="C24" s="16" t="s">
        <v>14</v>
      </c>
      <c r="D24" s="17" t="s">
        <v>15</v>
      </c>
      <c r="E24" s="21">
        <v>2</v>
      </c>
      <c r="F24" s="109">
        <v>3651.3249239999973</v>
      </c>
      <c r="G24" s="66">
        <v>0</v>
      </c>
      <c r="H24" s="29">
        <f>SUM(E24*G24)</f>
        <v>0</v>
      </c>
      <c r="I24" s="30">
        <f>SUM(F24*G24)</f>
        <v>0</v>
      </c>
      <c r="J24" s="8"/>
    </row>
    <row r="25" spans="2:10" ht="15.6">
      <c r="B25" s="129"/>
      <c r="C25" s="16" t="s">
        <v>16</v>
      </c>
      <c r="D25" s="17" t="s">
        <v>17</v>
      </c>
      <c r="E25" s="21">
        <v>1</v>
      </c>
      <c r="F25" s="109">
        <v>1860.5235479999985</v>
      </c>
      <c r="G25" s="66">
        <v>0</v>
      </c>
      <c r="H25" s="29">
        <f t="shared" ref="H25:H89" si="0">SUM(E25*G25)</f>
        <v>0</v>
      </c>
      <c r="I25" s="30">
        <f t="shared" ref="I25:I89" si="1">SUM(F25*G25)</f>
        <v>0</v>
      </c>
      <c r="J25" s="8"/>
    </row>
    <row r="26" spans="2:10" ht="15.6">
      <c r="B26" s="129"/>
      <c r="C26" s="16" t="s">
        <v>18</v>
      </c>
      <c r="D26" s="17" t="s">
        <v>19</v>
      </c>
      <c r="E26" s="21">
        <v>1</v>
      </c>
      <c r="F26" s="109">
        <v>1860.5235479999985</v>
      </c>
      <c r="G26" s="66">
        <v>0</v>
      </c>
      <c r="H26" s="29">
        <f t="shared" si="0"/>
        <v>0</v>
      </c>
      <c r="I26" s="30">
        <f t="shared" si="1"/>
        <v>0</v>
      </c>
      <c r="J26" s="8"/>
    </row>
    <row r="27" spans="2:10" ht="15.6">
      <c r="B27" s="129"/>
      <c r="C27" s="19" t="s">
        <v>20</v>
      </c>
      <c r="D27" s="20" t="s">
        <v>21</v>
      </c>
      <c r="E27" s="22">
        <v>0.30399999999999999</v>
      </c>
      <c r="F27" s="109">
        <v>563.44454399999961</v>
      </c>
      <c r="G27" s="66">
        <v>0</v>
      </c>
      <c r="H27" s="29">
        <f t="shared" si="0"/>
        <v>0</v>
      </c>
      <c r="I27" s="30">
        <f t="shared" si="1"/>
        <v>0</v>
      </c>
      <c r="J27" s="8"/>
    </row>
    <row r="28" spans="2:10" ht="15.6">
      <c r="B28" s="129"/>
      <c r="C28" s="16" t="s">
        <v>22</v>
      </c>
      <c r="D28" s="17" t="s">
        <v>23</v>
      </c>
      <c r="E28" s="21">
        <v>1</v>
      </c>
      <c r="F28" s="109">
        <v>1860.5235479999985</v>
      </c>
      <c r="G28" s="66">
        <v>0</v>
      </c>
      <c r="H28" s="29">
        <f t="shared" si="0"/>
        <v>0</v>
      </c>
      <c r="I28" s="30">
        <f t="shared" si="1"/>
        <v>0</v>
      </c>
      <c r="J28" s="8"/>
    </row>
    <row r="29" spans="2:10" ht="15.6">
      <c r="B29" s="129"/>
      <c r="C29" s="19" t="s">
        <v>24</v>
      </c>
      <c r="D29" s="17" t="s">
        <v>25</v>
      </c>
      <c r="E29" s="22">
        <v>1</v>
      </c>
      <c r="F29" s="109">
        <v>1848.800927999999</v>
      </c>
      <c r="G29" s="66">
        <v>0</v>
      </c>
      <c r="H29" s="29">
        <f t="shared" si="0"/>
        <v>0</v>
      </c>
      <c r="I29" s="30">
        <f t="shared" si="1"/>
        <v>0</v>
      </c>
      <c r="J29" s="8"/>
    </row>
    <row r="30" spans="2:10" ht="15.6">
      <c r="B30" s="129"/>
      <c r="C30" s="16" t="s">
        <v>26</v>
      </c>
      <c r="D30" s="17" t="s">
        <v>27</v>
      </c>
      <c r="E30" s="21">
        <v>0.52</v>
      </c>
      <c r="F30" s="85">
        <v>959.66317199999912</v>
      </c>
      <c r="G30" s="66">
        <v>0</v>
      </c>
      <c r="H30" s="29">
        <f t="shared" si="0"/>
        <v>0</v>
      </c>
      <c r="I30" s="30">
        <f t="shared" si="1"/>
        <v>0</v>
      </c>
      <c r="J30" s="8"/>
    </row>
    <row r="31" spans="2:10" ht="15.6">
      <c r="B31" s="129"/>
      <c r="C31" s="16" t="s">
        <v>28</v>
      </c>
      <c r="D31" s="17" t="s">
        <v>29</v>
      </c>
      <c r="E31" s="21">
        <v>0.46500000000000002</v>
      </c>
      <c r="F31" s="85">
        <v>859.59260399999937</v>
      </c>
      <c r="G31" s="66">
        <v>0</v>
      </c>
      <c r="H31" s="29">
        <f t="shared" si="0"/>
        <v>0</v>
      </c>
      <c r="I31" s="30">
        <f t="shared" si="1"/>
        <v>0</v>
      </c>
      <c r="J31" s="8"/>
    </row>
    <row r="32" spans="2:10" ht="15.6">
      <c r="B32" s="129"/>
      <c r="C32" s="16" t="s">
        <v>30</v>
      </c>
      <c r="D32" s="17" t="s">
        <v>31</v>
      </c>
      <c r="E32" s="21">
        <v>0.46500000000000002</v>
      </c>
      <c r="F32" s="85">
        <v>859.59260399999937</v>
      </c>
      <c r="G32" s="66">
        <v>0</v>
      </c>
      <c r="H32" s="29">
        <f t="shared" si="0"/>
        <v>0</v>
      </c>
      <c r="I32" s="30">
        <f t="shared" si="1"/>
        <v>0</v>
      </c>
      <c r="J32" s="8"/>
    </row>
    <row r="33" spans="2:10" ht="15.6">
      <c r="B33" s="129"/>
      <c r="C33" s="16" t="s">
        <v>32</v>
      </c>
      <c r="D33" s="17" t="s">
        <v>33</v>
      </c>
      <c r="E33" s="21">
        <v>1.2</v>
      </c>
      <c r="F33" s="85">
        <v>2222.0900519999982</v>
      </c>
      <c r="G33" s="66">
        <v>0</v>
      </c>
      <c r="H33" s="29">
        <f t="shared" si="0"/>
        <v>0</v>
      </c>
      <c r="I33" s="30">
        <f t="shared" si="1"/>
        <v>0</v>
      </c>
      <c r="J33" s="8"/>
    </row>
    <row r="34" spans="2:10" ht="15.6">
      <c r="B34" s="129"/>
      <c r="C34" s="16" t="s">
        <v>34</v>
      </c>
      <c r="D34" s="17" t="s">
        <v>35</v>
      </c>
      <c r="E34" s="21">
        <v>1.2</v>
      </c>
      <c r="F34" s="85">
        <v>2222.0900519999982</v>
      </c>
      <c r="G34" s="66">
        <v>0</v>
      </c>
      <c r="H34" s="29">
        <f t="shared" si="0"/>
        <v>0</v>
      </c>
      <c r="I34" s="30">
        <f t="shared" si="1"/>
        <v>0</v>
      </c>
      <c r="J34" s="8"/>
    </row>
    <row r="35" spans="2:10" ht="15.6">
      <c r="B35" s="129"/>
      <c r="C35" s="16" t="s">
        <v>36</v>
      </c>
      <c r="D35" s="17" t="s">
        <v>37</v>
      </c>
      <c r="E35" s="21">
        <v>1.2</v>
      </c>
      <c r="F35" s="85">
        <v>2222.0900519999982</v>
      </c>
      <c r="G35" s="66">
        <v>0</v>
      </c>
      <c r="H35" s="29">
        <f t="shared" si="0"/>
        <v>0</v>
      </c>
      <c r="I35" s="30">
        <f t="shared" si="1"/>
        <v>0</v>
      </c>
      <c r="J35" s="8"/>
    </row>
    <row r="36" spans="2:10" ht="15.6">
      <c r="B36" s="129"/>
      <c r="C36" s="16" t="s">
        <v>38</v>
      </c>
      <c r="D36" s="17" t="s">
        <v>39</v>
      </c>
      <c r="E36" s="21">
        <v>1.2</v>
      </c>
      <c r="F36" s="85">
        <v>2222.0900519999982</v>
      </c>
      <c r="G36" s="66">
        <v>0</v>
      </c>
      <c r="H36" s="29">
        <f t="shared" si="0"/>
        <v>0</v>
      </c>
      <c r="I36" s="30">
        <f t="shared" si="1"/>
        <v>0</v>
      </c>
      <c r="J36" s="8"/>
    </row>
    <row r="37" spans="2:10" ht="15.6">
      <c r="B37" s="130"/>
      <c r="C37" s="19" t="s">
        <v>40</v>
      </c>
      <c r="D37" s="20" t="s">
        <v>41</v>
      </c>
      <c r="E37" s="22">
        <v>0.14499999999999999</v>
      </c>
      <c r="F37" s="85">
        <v>267.9811679999998</v>
      </c>
      <c r="G37" s="66">
        <v>0</v>
      </c>
      <c r="H37" s="29">
        <f t="shared" si="0"/>
        <v>0</v>
      </c>
      <c r="I37" s="30">
        <f t="shared" si="1"/>
        <v>0</v>
      </c>
      <c r="J37" s="8"/>
    </row>
    <row r="38" spans="2:10" ht="15.6">
      <c r="B38" s="13" t="s">
        <v>7</v>
      </c>
      <c r="C38" s="13" t="s">
        <v>8</v>
      </c>
      <c r="D38" s="41" t="s">
        <v>9</v>
      </c>
      <c r="E38" s="14" t="s">
        <v>0</v>
      </c>
      <c r="F38" s="15" t="s">
        <v>10</v>
      </c>
      <c r="G38" s="15" t="s">
        <v>245</v>
      </c>
      <c r="H38" s="15" t="s">
        <v>246</v>
      </c>
      <c r="I38" s="15" t="s">
        <v>247</v>
      </c>
      <c r="J38" s="8"/>
    </row>
    <row r="39" spans="2:10" ht="15.6" customHeight="1">
      <c r="B39" s="128" t="s">
        <v>42</v>
      </c>
      <c r="C39" s="16" t="s">
        <v>43</v>
      </c>
      <c r="D39" s="17" t="s">
        <v>44</v>
      </c>
      <c r="E39" s="21">
        <v>0.10199999999999999</v>
      </c>
      <c r="F39" s="85">
        <v>189.23954399999991</v>
      </c>
      <c r="G39" s="66">
        <v>0</v>
      </c>
      <c r="H39" s="29">
        <f t="shared" si="0"/>
        <v>0</v>
      </c>
      <c r="I39" s="30">
        <f t="shared" si="1"/>
        <v>0</v>
      </c>
      <c r="J39" s="8"/>
    </row>
    <row r="40" spans="2:10" ht="15.6">
      <c r="B40" s="129"/>
      <c r="C40" s="16" t="s">
        <v>45</v>
      </c>
      <c r="D40" s="17" t="s">
        <v>46</v>
      </c>
      <c r="E40" s="21">
        <v>0.10199999999999999</v>
      </c>
      <c r="F40" s="109">
        <v>189.23954399999991</v>
      </c>
      <c r="G40" s="66">
        <v>0</v>
      </c>
      <c r="H40" s="29">
        <f t="shared" si="0"/>
        <v>0</v>
      </c>
      <c r="I40" s="30">
        <f t="shared" si="1"/>
        <v>0</v>
      </c>
      <c r="J40" s="8"/>
    </row>
    <row r="41" spans="2:10" ht="15.6">
      <c r="B41" s="129"/>
      <c r="C41" s="19" t="s">
        <v>47</v>
      </c>
      <c r="D41" s="20" t="s">
        <v>48</v>
      </c>
      <c r="E41" s="22">
        <v>0.1</v>
      </c>
      <c r="F41" s="109">
        <v>184.79057999999989</v>
      </c>
      <c r="G41" s="66">
        <v>0</v>
      </c>
      <c r="H41" s="29">
        <f t="shared" si="0"/>
        <v>0</v>
      </c>
      <c r="I41" s="30">
        <f t="shared" si="1"/>
        <v>0</v>
      </c>
      <c r="J41" s="8"/>
    </row>
    <row r="42" spans="2:10" ht="15.6">
      <c r="B42" s="129"/>
      <c r="C42" s="19" t="s">
        <v>49</v>
      </c>
      <c r="D42" s="20" t="s">
        <v>50</v>
      </c>
      <c r="E42" s="21">
        <v>0.14599999999999999</v>
      </c>
      <c r="F42" s="109">
        <v>270.29308799999978</v>
      </c>
      <c r="G42" s="66">
        <v>0</v>
      </c>
      <c r="H42" s="29">
        <f t="shared" si="0"/>
        <v>0</v>
      </c>
      <c r="I42" s="30">
        <f t="shared" si="1"/>
        <v>0</v>
      </c>
      <c r="J42" s="8"/>
    </row>
    <row r="43" spans="2:10" ht="15.6">
      <c r="B43" s="129"/>
      <c r="C43" s="19" t="s">
        <v>51</v>
      </c>
      <c r="D43" s="20" t="s">
        <v>52</v>
      </c>
      <c r="E43" s="22">
        <v>7.0999999999999994E-2</v>
      </c>
      <c r="F43" s="109">
        <v>131.5630679999999</v>
      </c>
      <c r="G43" s="66">
        <v>0</v>
      </c>
      <c r="H43" s="29">
        <f t="shared" si="0"/>
        <v>0</v>
      </c>
      <c r="I43" s="30">
        <f t="shared" si="1"/>
        <v>0</v>
      </c>
      <c r="J43" s="8"/>
    </row>
    <row r="44" spans="2:10" ht="15.6">
      <c r="B44" s="129"/>
      <c r="C44" s="19" t="s">
        <v>53</v>
      </c>
      <c r="D44" s="20" t="s">
        <v>54</v>
      </c>
      <c r="E44" s="21">
        <v>9.6000000000000002E-2</v>
      </c>
      <c r="F44" s="109">
        <v>175.6792439999999</v>
      </c>
      <c r="G44" s="66">
        <v>0</v>
      </c>
      <c r="H44" s="29">
        <f t="shared" si="0"/>
        <v>0</v>
      </c>
      <c r="I44" s="30">
        <f t="shared" si="1"/>
        <v>0</v>
      </c>
      <c r="J44" s="8"/>
    </row>
    <row r="45" spans="2:10" ht="15.6">
      <c r="B45" s="129"/>
      <c r="C45" s="19" t="s">
        <v>55</v>
      </c>
      <c r="D45" s="20" t="s">
        <v>56</v>
      </c>
      <c r="E45" s="21">
        <v>0.379</v>
      </c>
      <c r="F45" s="109">
        <v>700.83779999999945</v>
      </c>
      <c r="G45" s="66">
        <v>0</v>
      </c>
      <c r="H45" s="29">
        <f t="shared" si="0"/>
        <v>0</v>
      </c>
      <c r="I45" s="30">
        <f t="shared" si="1"/>
        <v>0</v>
      </c>
      <c r="J45" s="8"/>
    </row>
    <row r="46" spans="2:10" ht="15.6">
      <c r="B46" s="129"/>
      <c r="C46" s="19" t="s">
        <v>57</v>
      </c>
      <c r="D46" s="20" t="s">
        <v>58</v>
      </c>
      <c r="E46" s="22">
        <v>0.45500000000000002</v>
      </c>
      <c r="F46" s="109">
        <v>841.56555599999945</v>
      </c>
      <c r="G46" s="66">
        <v>0</v>
      </c>
      <c r="H46" s="29">
        <f t="shared" si="0"/>
        <v>0</v>
      </c>
      <c r="I46" s="30">
        <f t="shared" si="1"/>
        <v>0</v>
      </c>
      <c r="J46" s="8"/>
    </row>
    <row r="47" spans="2:10" ht="15.6">
      <c r="B47" s="129"/>
      <c r="C47" s="19" t="s">
        <v>59</v>
      </c>
      <c r="D47" s="20" t="s">
        <v>60</v>
      </c>
      <c r="E47" s="22">
        <v>1.9E-2</v>
      </c>
      <c r="F47" s="85">
        <v>35.111543999999974</v>
      </c>
      <c r="G47" s="66">
        <v>0</v>
      </c>
      <c r="H47" s="29">
        <f t="shared" si="0"/>
        <v>0</v>
      </c>
      <c r="I47" s="30">
        <f t="shared" si="1"/>
        <v>0</v>
      </c>
      <c r="J47" s="8"/>
    </row>
    <row r="48" spans="2:10" ht="15.6">
      <c r="B48" s="129"/>
      <c r="C48" s="19" t="s">
        <v>61</v>
      </c>
      <c r="D48" s="20" t="s">
        <v>62</v>
      </c>
      <c r="E48" s="22">
        <v>1.9E-2</v>
      </c>
      <c r="F48" s="109">
        <v>35.111543999999974</v>
      </c>
      <c r="G48" s="66">
        <v>0</v>
      </c>
      <c r="H48" s="29">
        <f t="shared" si="0"/>
        <v>0</v>
      </c>
      <c r="I48" s="30">
        <f t="shared" si="1"/>
        <v>0</v>
      </c>
      <c r="J48" s="8"/>
    </row>
    <row r="49" spans="2:10" ht="15.6">
      <c r="B49" s="129"/>
      <c r="C49" s="19" t="s">
        <v>487</v>
      </c>
      <c r="D49" s="20" t="s">
        <v>505</v>
      </c>
      <c r="E49" s="22">
        <v>4.4999999999999998E-2</v>
      </c>
      <c r="F49" s="85">
        <v>83.202443999999957</v>
      </c>
      <c r="G49" s="66">
        <v>0</v>
      </c>
      <c r="H49" s="29">
        <f t="shared" si="0"/>
        <v>0</v>
      </c>
      <c r="I49" s="30">
        <f t="shared" si="1"/>
        <v>0</v>
      </c>
      <c r="J49" s="8"/>
    </row>
    <row r="50" spans="2:10" ht="15.6" customHeight="1">
      <c r="B50" s="130"/>
      <c r="C50" s="19" t="s">
        <v>488</v>
      </c>
      <c r="D50" s="20" t="s">
        <v>506</v>
      </c>
      <c r="E50" s="22">
        <v>4.4999999999999998E-2</v>
      </c>
      <c r="F50" s="109">
        <v>83.202443999999957</v>
      </c>
      <c r="G50" s="66">
        <v>0</v>
      </c>
      <c r="H50" s="29">
        <f t="shared" si="0"/>
        <v>0</v>
      </c>
      <c r="I50" s="30">
        <f t="shared" si="1"/>
        <v>0</v>
      </c>
      <c r="J50" s="8"/>
    </row>
    <row r="51" spans="2:10" ht="16.2" thickBot="1">
      <c r="B51" s="13" t="s">
        <v>7</v>
      </c>
      <c r="C51" s="13" t="s">
        <v>8</v>
      </c>
      <c r="D51" s="41" t="s">
        <v>9</v>
      </c>
      <c r="E51" s="14" t="s">
        <v>0</v>
      </c>
      <c r="F51" s="15" t="s">
        <v>10</v>
      </c>
      <c r="G51" s="15" t="s">
        <v>245</v>
      </c>
      <c r="H51" s="15" t="s">
        <v>246</v>
      </c>
      <c r="I51" s="15" t="s">
        <v>247</v>
      </c>
      <c r="J51" s="8"/>
    </row>
    <row r="52" spans="2:10" ht="15.6">
      <c r="B52" s="157" t="s">
        <v>63</v>
      </c>
      <c r="C52" s="19" t="s">
        <v>64</v>
      </c>
      <c r="D52" s="20" t="s">
        <v>65</v>
      </c>
      <c r="E52" s="79">
        <v>6.2E-2</v>
      </c>
      <c r="F52" s="110">
        <v>114.29776799999989</v>
      </c>
      <c r="G52" s="66">
        <v>0</v>
      </c>
      <c r="H52" s="29">
        <f t="shared" si="0"/>
        <v>0</v>
      </c>
      <c r="I52" s="30">
        <f t="shared" si="1"/>
        <v>0</v>
      </c>
      <c r="J52" s="8"/>
    </row>
    <row r="53" spans="2:10" ht="15.6">
      <c r="B53" s="158"/>
      <c r="C53" s="19" t="s">
        <v>66</v>
      </c>
      <c r="D53" s="20" t="s">
        <v>67</v>
      </c>
      <c r="E53" s="79">
        <v>0.129</v>
      </c>
      <c r="F53" s="111">
        <v>238.80355199999988</v>
      </c>
      <c r="G53" s="66">
        <v>0</v>
      </c>
      <c r="H53" s="29">
        <f t="shared" si="0"/>
        <v>0</v>
      </c>
      <c r="I53" s="30">
        <f t="shared" si="1"/>
        <v>0</v>
      </c>
      <c r="J53" s="8"/>
    </row>
    <row r="54" spans="2:10" ht="15.6" customHeight="1">
      <c r="B54" s="159"/>
      <c r="C54" s="19" t="s">
        <v>68</v>
      </c>
      <c r="D54" s="20" t="s">
        <v>69</v>
      </c>
      <c r="E54" s="79">
        <v>0.13300000000000001</v>
      </c>
      <c r="F54" s="112">
        <v>247.06421999999989</v>
      </c>
      <c r="G54" s="66">
        <v>0</v>
      </c>
      <c r="H54" s="29">
        <f t="shared" si="0"/>
        <v>0</v>
      </c>
      <c r="I54" s="30">
        <f t="shared" si="1"/>
        <v>0</v>
      </c>
      <c r="J54" s="8"/>
    </row>
    <row r="55" spans="2:10" ht="15.6">
      <c r="B55" s="13" t="s">
        <v>7</v>
      </c>
      <c r="C55" s="13" t="s">
        <v>8</v>
      </c>
      <c r="D55" s="41" t="s">
        <v>9</v>
      </c>
      <c r="E55" s="14" t="s">
        <v>0</v>
      </c>
      <c r="F55" s="15" t="s">
        <v>10</v>
      </c>
      <c r="G55" s="15" t="s">
        <v>245</v>
      </c>
      <c r="H55" s="15" t="s">
        <v>246</v>
      </c>
      <c r="I55" s="15" t="s">
        <v>247</v>
      </c>
      <c r="J55" s="8"/>
    </row>
    <row r="56" spans="2:10" ht="15.6">
      <c r="B56" s="128" t="s">
        <v>70</v>
      </c>
      <c r="C56" s="19" t="s">
        <v>71</v>
      </c>
      <c r="D56" s="20" t="s">
        <v>72</v>
      </c>
      <c r="E56" s="21">
        <v>7.1999999999999995E-2</v>
      </c>
      <c r="F56" s="85">
        <v>132.48190799999992</v>
      </c>
      <c r="G56" s="66">
        <v>0</v>
      </c>
      <c r="H56" s="29">
        <f t="shared" si="0"/>
        <v>0</v>
      </c>
      <c r="I56" s="30">
        <f t="shared" si="1"/>
        <v>0</v>
      </c>
      <c r="J56" s="8"/>
    </row>
    <row r="57" spans="2:10" ht="15.6">
      <c r="B57" s="129"/>
      <c r="C57" s="19" t="s">
        <v>73</v>
      </c>
      <c r="D57" s="20" t="s">
        <v>74</v>
      </c>
      <c r="E57" s="21">
        <v>7.1999999999999995E-2</v>
      </c>
      <c r="F57" s="109">
        <v>132.48190799999992</v>
      </c>
      <c r="G57" s="66">
        <v>0</v>
      </c>
      <c r="H57" s="29">
        <f t="shared" si="0"/>
        <v>0</v>
      </c>
      <c r="I57" s="30">
        <f t="shared" si="1"/>
        <v>0</v>
      </c>
      <c r="J57" s="8"/>
    </row>
    <row r="58" spans="2:10" ht="15.6">
      <c r="B58" s="129"/>
      <c r="C58" s="19" t="s">
        <v>75</v>
      </c>
      <c r="D58" s="20" t="s">
        <v>76</v>
      </c>
      <c r="E58" s="21">
        <v>6.9000000000000006E-2</v>
      </c>
      <c r="F58" s="109">
        <v>127.8047159999999</v>
      </c>
      <c r="G58" s="66">
        <v>0</v>
      </c>
      <c r="H58" s="29">
        <f t="shared" si="0"/>
        <v>0</v>
      </c>
      <c r="I58" s="30">
        <f t="shared" si="1"/>
        <v>0</v>
      </c>
      <c r="J58" s="8"/>
    </row>
    <row r="59" spans="2:10" ht="15.6">
      <c r="B59" s="129"/>
      <c r="C59" s="19" t="s">
        <v>77</v>
      </c>
      <c r="D59" s="20" t="s">
        <v>78</v>
      </c>
      <c r="E59" s="21">
        <v>0.12</v>
      </c>
      <c r="F59" s="109">
        <v>222.28221599999992</v>
      </c>
      <c r="G59" s="66">
        <v>0</v>
      </c>
      <c r="H59" s="29">
        <f t="shared" si="0"/>
        <v>0</v>
      </c>
      <c r="I59" s="30">
        <f t="shared" si="1"/>
        <v>0</v>
      </c>
      <c r="J59" s="8"/>
    </row>
    <row r="60" spans="2:10" ht="15.6">
      <c r="B60" s="129"/>
      <c r="C60" s="19" t="s">
        <v>79</v>
      </c>
      <c r="D60" s="20" t="s">
        <v>80</v>
      </c>
      <c r="E60" s="21">
        <v>7.3999999999999996E-2</v>
      </c>
      <c r="F60" s="109">
        <v>136.06538399999991</v>
      </c>
      <c r="G60" s="66">
        <v>0</v>
      </c>
      <c r="H60" s="29">
        <f t="shared" si="0"/>
        <v>0</v>
      </c>
      <c r="I60" s="30">
        <f t="shared" si="1"/>
        <v>0</v>
      </c>
      <c r="J60" s="8"/>
    </row>
    <row r="61" spans="2:10" ht="15.6">
      <c r="B61" s="129"/>
      <c r="C61" s="19" t="s">
        <v>81</v>
      </c>
      <c r="D61" s="20" t="s">
        <v>82</v>
      </c>
      <c r="E61" s="21">
        <v>5.1999999999999998E-2</v>
      </c>
      <c r="F61" s="109">
        <v>95.369663999999929</v>
      </c>
      <c r="G61" s="66">
        <v>0</v>
      </c>
      <c r="H61" s="29">
        <f t="shared" si="0"/>
        <v>0</v>
      </c>
      <c r="I61" s="30">
        <f t="shared" si="1"/>
        <v>0</v>
      </c>
      <c r="J61" s="8"/>
    </row>
    <row r="62" spans="2:10" ht="15.6">
      <c r="B62" s="129"/>
      <c r="C62" s="19" t="s">
        <v>83</v>
      </c>
      <c r="D62" s="20" t="s">
        <v>84</v>
      </c>
      <c r="E62" s="21">
        <v>0.122</v>
      </c>
      <c r="F62" s="109">
        <v>226.78453199999981</v>
      </c>
      <c r="G62" s="66">
        <v>0</v>
      </c>
      <c r="H62" s="29">
        <f t="shared" si="0"/>
        <v>0</v>
      </c>
      <c r="I62" s="30">
        <f t="shared" si="1"/>
        <v>0</v>
      </c>
      <c r="J62" s="8"/>
    </row>
    <row r="63" spans="2:10" ht="15.6">
      <c r="B63" s="129"/>
      <c r="C63" s="19" t="s">
        <v>85</v>
      </c>
      <c r="D63" s="20" t="s">
        <v>86</v>
      </c>
      <c r="E63" s="21">
        <v>0.122</v>
      </c>
      <c r="F63" s="109">
        <v>226.78453199999981</v>
      </c>
      <c r="G63" s="66">
        <v>0</v>
      </c>
      <c r="H63" s="29">
        <f t="shared" si="0"/>
        <v>0</v>
      </c>
      <c r="I63" s="30">
        <f t="shared" si="1"/>
        <v>0</v>
      </c>
      <c r="J63" s="8"/>
    </row>
    <row r="64" spans="2:10" ht="15.6">
      <c r="B64" s="129"/>
      <c r="C64" s="19" t="s">
        <v>87</v>
      </c>
      <c r="D64" s="20" t="s">
        <v>88</v>
      </c>
      <c r="E64" s="21">
        <v>6.2E-2</v>
      </c>
      <c r="F64" s="109">
        <v>115.0417319999999</v>
      </c>
      <c r="G64" s="66">
        <v>0</v>
      </c>
      <c r="H64" s="29">
        <f t="shared" si="0"/>
        <v>0</v>
      </c>
      <c r="I64" s="30">
        <f t="shared" si="1"/>
        <v>0</v>
      </c>
      <c r="J64" s="8"/>
    </row>
    <row r="65" spans="2:10" ht="15.6">
      <c r="B65" s="129"/>
      <c r="C65" s="19" t="s">
        <v>89</v>
      </c>
      <c r="D65" s="20" t="s">
        <v>90</v>
      </c>
      <c r="E65" s="21">
        <v>9.8000000000000004E-2</v>
      </c>
      <c r="F65" s="109">
        <v>180.97887599999993</v>
      </c>
      <c r="G65" s="66">
        <v>0</v>
      </c>
      <c r="H65" s="29">
        <f t="shared" si="0"/>
        <v>0</v>
      </c>
      <c r="I65" s="30">
        <f t="shared" si="1"/>
        <v>0</v>
      </c>
      <c r="J65" s="8"/>
    </row>
    <row r="66" spans="2:10" ht="15.6">
      <c r="B66" s="129"/>
      <c r="C66" s="19" t="s">
        <v>91</v>
      </c>
      <c r="D66" s="20" t="s">
        <v>92</v>
      </c>
      <c r="E66" s="21">
        <v>0.107</v>
      </c>
      <c r="F66" s="109">
        <v>197.29865999999987</v>
      </c>
      <c r="G66" s="66">
        <v>0</v>
      </c>
      <c r="H66" s="29">
        <f t="shared" si="0"/>
        <v>0</v>
      </c>
      <c r="I66" s="30">
        <f t="shared" si="1"/>
        <v>0</v>
      </c>
      <c r="J66" s="8"/>
    </row>
    <row r="67" spans="2:10" ht="15.6">
      <c r="B67" s="129"/>
      <c r="C67" s="19" t="s">
        <v>93</v>
      </c>
      <c r="D67" s="20" t="s">
        <v>94</v>
      </c>
      <c r="E67" s="22">
        <v>0.11799999999999999</v>
      </c>
      <c r="F67" s="109">
        <v>218.44383599999983</v>
      </c>
      <c r="G67" s="66">
        <v>0</v>
      </c>
      <c r="H67" s="29">
        <f t="shared" si="0"/>
        <v>0</v>
      </c>
      <c r="I67" s="30">
        <f t="shared" si="1"/>
        <v>0</v>
      </c>
      <c r="J67" s="8"/>
    </row>
    <row r="68" spans="2:10" ht="15.6">
      <c r="B68" s="129"/>
      <c r="C68" s="19" t="s">
        <v>95</v>
      </c>
      <c r="D68" s="20" t="s">
        <v>96</v>
      </c>
      <c r="E68" s="21">
        <v>0.106</v>
      </c>
      <c r="F68" s="109">
        <v>193.74185999999986</v>
      </c>
      <c r="G68" s="66">
        <v>0</v>
      </c>
      <c r="H68" s="29">
        <f t="shared" si="0"/>
        <v>0</v>
      </c>
      <c r="I68" s="30">
        <f t="shared" si="1"/>
        <v>0</v>
      </c>
      <c r="J68" s="8"/>
    </row>
    <row r="69" spans="2:10" ht="15.6">
      <c r="B69" s="129"/>
      <c r="C69" s="19" t="s">
        <v>97</v>
      </c>
      <c r="D69" s="20" t="s">
        <v>98</v>
      </c>
      <c r="E69" s="21">
        <v>0.13600000000000001</v>
      </c>
      <c r="F69" s="109">
        <v>249.78220799999983</v>
      </c>
      <c r="G69" s="66">
        <v>0</v>
      </c>
      <c r="H69" s="29">
        <f t="shared" si="0"/>
        <v>0</v>
      </c>
      <c r="I69" s="30">
        <f t="shared" si="1"/>
        <v>0</v>
      </c>
      <c r="J69" s="8"/>
    </row>
    <row r="70" spans="2:10" ht="15.6">
      <c r="B70" s="129"/>
      <c r="C70" s="19" t="s">
        <v>99</v>
      </c>
      <c r="D70" s="20" t="s">
        <v>100</v>
      </c>
      <c r="E70" s="21">
        <v>0.19</v>
      </c>
      <c r="F70" s="109">
        <v>329.27965199999977</v>
      </c>
      <c r="G70" s="66">
        <v>0</v>
      </c>
      <c r="H70" s="29">
        <f t="shared" si="0"/>
        <v>0</v>
      </c>
      <c r="I70" s="30">
        <f t="shared" si="1"/>
        <v>0</v>
      </c>
      <c r="J70" s="8"/>
    </row>
    <row r="71" spans="2:10" ht="15.6">
      <c r="B71" s="129"/>
      <c r="C71" s="19" t="s">
        <v>101</v>
      </c>
      <c r="D71" s="20" t="s">
        <v>102</v>
      </c>
      <c r="E71" s="21">
        <v>0.13300000000000001</v>
      </c>
      <c r="F71" s="109">
        <v>245.56443599999983</v>
      </c>
      <c r="G71" s="66">
        <v>0</v>
      </c>
      <c r="H71" s="29">
        <f t="shared" si="0"/>
        <v>0</v>
      </c>
      <c r="I71" s="30">
        <f t="shared" si="1"/>
        <v>0</v>
      </c>
      <c r="J71" s="8"/>
    </row>
    <row r="72" spans="2:10" ht="15.6">
      <c r="B72" s="129"/>
      <c r="C72" s="19" t="s">
        <v>103</v>
      </c>
      <c r="D72" s="20" t="s">
        <v>104</v>
      </c>
      <c r="E72" s="21">
        <v>0.06</v>
      </c>
      <c r="F72" s="109">
        <v>110.94548399999992</v>
      </c>
      <c r="G72" s="66">
        <v>0</v>
      </c>
      <c r="H72" s="29">
        <f t="shared" si="0"/>
        <v>0</v>
      </c>
      <c r="I72" s="30">
        <f t="shared" si="1"/>
        <v>0</v>
      </c>
      <c r="J72" s="8"/>
    </row>
    <row r="73" spans="2:10" ht="15.6">
      <c r="B73" s="129"/>
      <c r="C73" s="19" t="s">
        <v>105</v>
      </c>
      <c r="D73" s="20" t="s">
        <v>106</v>
      </c>
      <c r="E73" s="21">
        <v>9.2999999999999999E-2</v>
      </c>
      <c r="F73" s="109">
        <v>171.92089199999987</v>
      </c>
      <c r="G73" s="66">
        <v>0</v>
      </c>
      <c r="H73" s="29">
        <f t="shared" si="0"/>
        <v>0</v>
      </c>
      <c r="I73" s="30">
        <f t="shared" si="1"/>
        <v>0</v>
      </c>
      <c r="J73" s="8"/>
    </row>
    <row r="74" spans="2:10" ht="15.6">
      <c r="B74" s="129"/>
      <c r="C74" s="19" t="s">
        <v>107</v>
      </c>
      <c r="D74" s="20" t="s">
        <v>242</v>
      </c>
      <c r="E74" s="21">
        <v>0.12</v>
      </c>
      <c r="F74" s="109">
        <v>221.86429199999984</v>
      </c>
      <c r="G74" s="66">
        <v>0</v>
      </c>
      <c r="H74" s="29">
        <f t="shared" si="0"/>
        <v>0</v>
      </c>
      <c r="I74" s="30">
        <f t="shared" si="1"/>
        <v>0</v>
      </c>
      <c r="J74" s="8"/>
    </row>
    <row r="75" spans="2:10" ht="15.6">
      <c r="B75" s="129"/>
      <c r="C75" s="19" t="s">
        <v>108</v>
      </c>
      <c r="D75" s="20" t="s">
        <v>243</v>
      </c>
      <c r="E75" s="21">
        <v>0.127</v>
      </c>
      <c r="F75" s="109">
        <v>234.8703239999999</v>
      </c>
      <c r="G75" s="66">
        <v>0</v>
      </c>
      <c r="H75" s="29">
        <f t="shared" si="0"/>
        <v>0</v>
      </c>
      <c r="I75" s="30">
        <f t="shared" si="1"/>
        <v>0</v>
      </c>
      <c r="J75" s="8"/>
    </row>
    <row r="76" spans="2:10" ht="15.6">
      <c r="B76" s="129"/>
      <c r="C76" s="19" t="s">
        <v>109</v>
      </c>
      <c r="D76" s="20" t="s">
        <v>244</v>
      </c>
      <c r="E76" s="21">
        <v>0.12</v>
      </c>
      <c r="F76" s="109">
        <v>221.84947199999979</v>
      </c>
      <c r="G76" s="66">
        <v>0</v>
      </c>
      <c r="H76" s="29">
        <f t="shared" si="0"/>
        <v>0</v>
      </c>
      <c r="I76" s="30">
        <f t="shared" si="1"/>
        <v>0</v>
      </c>
      <c r="J76" s="8"/>
    </row>
    <row r="77" spans="2:10" ht="15.6">
      <c r="B77" s="129"/>
      <c r="C77" s="23" t="s">
        <v>110</v>
      </c>
      <c r="D77" s="24" t="s">
        <v>111</v>
      </c>
      <c r="E77" s="25">
        <v>0.08</v>
      </c>
      <c r="F77" s="113">
        <v>147.90952799999991</v>
      </c>
      <c r="G77" s="66">
        <v>0</v>
      </c>
      <c r="H77" s="29">
        <f t="shared" si="0"/>
        <v>0</v>
      </c>
      <c r="I77" s="30">
        <f t="shared" si="1"/>
        <v>0</v>
      </c>
      <c r="J77" s="8"/>
    </row>
    <row r="78" spans="2:10" ht="15.6" customHeight="1">
      <c r="B78" s="130"/>
      <c r="C78" s="19" t="s">
        <v>112</v>
      </c>
      <c r="D78" s="20" t="s">
        <v>113</v>
      </c>
      <c r="E78" s="18">
        <v>0.30299999999999999</v>
      </c>
      <c r="F78" s="109">
        <v>560.43015599999944</v>
      </c>
      <c r="G78" s="66">
        <v>0</v>
      </c>
      <c r="H78" s="29">
        <f t="shared" si="0"/>
        <v>0</v>
      </c>
      <c r="I78" s="30">
        <f t="shared" si="1"/>
        <v>0</v>
      </c>
      <c r="J78" s="8"/>
    </row>
    <row r="79" spans="2:10" ht="15.6">
      <c r="B79" s="13" t="s">
        <v>7</v>
      </c>
      <c r="C79" s="13" t="s">
        <v>8</v>
      </c>
      <c r="D79" s="41" t="s">
        <v>9</v>
      </c>
      <c r="E79" s="14" t="s">
        <v>0</v>
      </c>
      <c r="F79" s="15" t="s">
        <v>10</v>
      </c>
      <c r="G79" s="15" t="s">
        <v>245</v>
      </c>
      <c r="H79" s="15" t="s">
        <v>246</v>
      </c>
      <c r="I79" s="15" t="s">
        <v>247</v>
      </c>
      <c r="J79" s="8"/>
    </row>
    <row r="80" spans="2:10" ht="15.6">
      <c r="B80" s="128" t="s">
        <v>114</v>
      </c>
      <c r="C80" s="19" t="s">
        <v>115</v>
      </c>
      <c r="D80" s="20" t="s">
        <v>116</v>
      </c>
      <c r="E80" s="78">
        <v>0.122</v>
      </c>
      <c r="F80" s="85">
        <v>226.78453199999981</v>
      </c>
      <c r="G80" s="66">
        <v>0</v>
      </c>
      <c r="H80" s="29">
        <f t="shared" si="0"/>
        <v>0</v>
      </c>
      <c r="I80" s="30">
        <f t="shared" si="1"/>
        <v>0</v>
      </c>
      <c r="J80" s="8"/>
    </row>
    <row r="81" spans="2:10" ht="15.6">
      <c r="B81" s="129"/>
      <c r="C81" s="19" t="s">
        <v>489</v>
      </c>
      <c r="D81" s="20" t="s">
        <v>490</v>
      </c>
      <c r="E81" s="78">
        <v>1.4999999999999999E-2</v>
      </c>
      <c r="F81" s="109">
        <v>29.08</v>
      </c>
      <c r="G81" s="66">
        <v>0</v>
      </c>
      <c r="H81" s="29">
        <f t="shared" ref="H81:H87" si="2">SUM(E81*G81)</f>
        <v>0</v>
      </c>
      <c r="I81" s="30">
        <f t="shared" ref="I81:I87" si="3">SUM(F81*G81)</f>
        <v>0</v>
      </c>
      <c r="J81" s="8"/>
    </row>
    <row r="82" spans="2:10" ht="15.6">
      <c r="B82" s="129"/>
      <c r="C82" s="19" t="s">
        <v>117</v>
      </c>
      <c r="D82" s="20" t="s">
        <v>118</v>
      </c>
      <c r="E82" s="78">
        <v>0.16700000000000001</v>
      </c>
      <c r="F82" s="109">
        <v>308.58203999999978</v>
      </c>
      <c r="G82" s="66">
        <v>0</v>
      </c>
      <c r="H82" s="29">
        <f t="shared" si="2"/>
        <v>0</v>
      </c>
      <c r="I82" s="30">
        <f t="shared" si="3"/>
        <v>0</v>
      </c>
      <c r="J82" s="8"/>
    </row>
    <row r="83" spans="2:10" ht="15.6">
      <c r="B83" s="129"/>
      <c r="C83" s="26">
        <v>463</v>
      </c>
      <c r="D83" s="27" t="s">
        <v>119</v>
      </c>
      <c r="E83" s="26">
        <v>0.114</v>
      </c>
      <c r="F83" s="85">
        <v>210.73743599999983</v>
      </c>
      <c r="G83" s="66">
        <v>0</v>
      </c>
      <c r="H83" s="29">
        <f t="shared" si="2"/>
        <v>0</v>
      </c>
      <c r="I83" s="30">
        <f t="shared" si="3"/>
        <v>0</v>
      </c>
      <c r="J83" s="8"/>
    </row>
    <row r="84" spans="2:10" ht="15.6">
      <c r="B84" s="129"/>
      <c r="C84" s="26">
        <v>464</v>
      </c>
      <c r="D84" s="27" t="s">
        <v>120</v>
      </c>
      <c r="E84" s="26">
        <v>0.115</v>
      </c>
      <c r="F84" s="85">
        <v>212.49508799999978</v>
      </c>
      <c r="G84" s="66">
        <v>0</v>
      </c>
      <c r="H84" s="29">
        <f t="shared" si="2"/>
        <v>0</v>
      </c>
      <c r="I84" s="30">
        <f t="shared" si="3"/>
        <v>0</v>
      </c>
      <c r="J84" s="8"/>
    </row>
    <row r="85" spans="2:10" ht="15.6">
      <c r="B85" s="129"/>
      <c r="C85" s="26">
        <v>465</v>
      </c>
      <c r="D85" s="27" t="s">
        <v>494</v>
      </c>
      <c r="E85" s="28">
        <v>0.2</v>
      </c>
      <c r="F85" s="85">
        <v>369.8</v>
      </c>
      <c r="G85" s="66">
        <v>0</v>
      </c>
      <c r="H85" s="29">
        <f t="shared" si="2"/>
        <v>0</v>
      </c>
      <c r="I85" s="30">
        <f t="shared" si="3"/>
        <v>0</v>
      </c>
      <c r="J85" s="8"/>
    </row>
    <row r="86" spans="2:10" ht="15.6">
      <c r="B86" s="129"/>
      <c r="C86" s="26">
        <v>466</v>
      </c>
      <c r="D86" s="27" t="s">
        <v>495</v>
      </c>
      <c r="E86" s="28">
        <v>0.2</v>
      </c>
      <c r="F86" s="85">
        <v>369.8</v>
      </c>
      <c r="G86" s="66">
        <v>0</v>
      </c>
      <c r="H86" s="29">
        <f t="shared" si="2"/>
        <v>0</v>
      </c>
      <c r="I86" s="30">
        <f t="shared" si="3"/>
        <v>0</v>
      </c>
      <c r="J86" s="8"/>
    </row>
    <row r="87" spans="2:10" ht="15.6">
      <c r="B87" s="129"/>
      <c r="C87" s="9">
        <v>470</v>
      </c>
      <c r="D87" s="10" t="s">
        <v>121</v>
      </c>
      <c r="E87" s="9">
        <v>0.122</v>
      </c>
      <c r="F87" s="85">
        <v>225.50111999999979</v>
      </c>
      <c r="G87" s="66">
        <v>0</v>
      </c>
      <c r="H87" s="29">
        <f t="shared" si="2"/>
        <v>0</v>
      </c>
      <c r="I87" s="30">
        <f t="shared" si="3"/>
        <v>0</v>
      </c>
      <c r="J87" s="8"/>
    </row>
    <row r="88" spans="2:10" ht="15.6">
      <c r="B88" s="129"/>
      <c r="C88" s="9">
        <v>471</v>
      </c>
      <c r="D88" s="10" t="s">
        <v>122</v>
      </c>
      <c r="E88" s="9">
        <v>0.122</v>
      </c>
      <c r="F88" s="85">
        <v>225.50111999999979</v>
      </c>
      <c r="G88" s="66">
        <v>0</v>
      </c>
      <c r="H88" s="29">
        <f t="shared" si="0"/>
        <v>0</v>
      </c>
      <c r="I88" s="30">
        <f t="shared" si="1"/>
        <v>0</v>
      </c>
      <c r="J88" s="8"/>
    </row>
    <row r="89" spans="2:10" ht="15.6">
      <c r="B89" s="129"/>
      <c r="C89" s="9">
        <v>518</v>
      </c>
      <c r="D89" s="27" t="s">
        <v>493</v>
      </c>
      <c r="E89" s="98">
        <v>0.02</v>
      </c>
      <c r="F89" s="85">
        <v>36.990719999999975</v>
      </c>
      <c r="G89" s="66">
        <v>0</v>
      </c>
      <c r="H89" s="29">
        <f t="shared" si="0"/>
        <v>0</v>
      </c>
      <c r="I89" s="30">
        <f t="shared" si="1"/>
        <v>0</v>
      </c>
      <c r="J89" s="8"/>
    </row>
    <row r="90" spans="2:10" ht="15.6">
      <c r="B90" s="129"/>
      <c r="C90" s="9">
        <v>519</v>
      </c>
      <c r="D90" s="27" t="s">
        <v>492</v>
      </c>
      <c r="E90" s="98">
        <v>0.02</v>
      </c>
      <c r="F90" s="85">
        <v>36.990719999999975</v>
      </c>
      <c r="G90" s="66">
        <v>0</v>
      </c>
      <c r="H90" s="29">
        <f t="shared" ref="H90:H91" si="4">SUM(E90*G90)</f>
        <v>0</v>
      </c>
      <c r="I90" s="30">
        <f t="shared" ref="I90:I91" si="5">SUM(F90*G90)</f>
        <v>0</v>
      </c>
      <c r="J90" s="8"/>
    </row>
    <row r="91" spans="2:10" ht="15.6" customHeight="1">
      <c r="B91" s="130"/>
      <c r="C91" s="9">
        <v>520</v>
      </c>
      <c r="D91" s="20" t="s">
        <v>491</v>
      </c>
      <c r="E91" s="9">
        <v>2.1000000000000001E-2</v>
      </c>
      <c r="F91" s="85">
        <v>38.748371999999975</v>
      </c>
      <c r="G91" s="66">
        <v>0</v>
      </c>
      <c r="H91" s="29">
        <f t="shared" si="4"/>
        <v>0</v>
      </c>
      <c r="I91" s="30">
        <f t="shared" si="5"/>
        <v>0</v>
      </c>
      <c r="J91" s="8"/>
    </row>
    <row r="92" spans="2:10" ht="15.6">
      <c r="B92" s="13" t="s">
        <v>7</v>
      </c>
      <c r="C92" s="13" t="s">
        <v>8</v>
      </c>
      <c r="D92" s="41" t="s">
        <v>9</v>
      </c>
      <c r="E92" s="14" t="s">
        <v>0</v>
      </c>
      <c r="F92" s="15" t="s">
        <v>10</v>
      </c>
      <c r="G92" s="15" t="s">
        <v>245</v>
      </c>
      <c r="H92" s="15" t="s">
        <v>246</v>
      </c>
      <c r="I92" s="15" t="s">
        <v>247</v>
      </c>
      <c r="J92" s="8"/>
    </row>
    <row r="93" spans="2:10" ht="15.6">
      <c r="B93" s="128" t="s">
        <v>123</v>
      </c>
      <c r="C93" s="19" t="s">
        <v>124</v>
      </c>
      <c r="D93" s="20" t="s">
        <v>125</v>
      </c>
      <c r="E93" s="21">
        <v>7.9000000000000001E-2</v>
      </c>
      <c r="F93" s="85">
        <v>146.73281999999989</v>
      </c>
      <c r="G93" s="66">
        <v>0</v>
      </c>
      <c r="H93" s="29">
        <f t="shared" ref="H93:H165" si="6">SUM(E93*G93)</f>
        <v>0</v>
      </c>
      <c r="I93" s="30">
        <f t="shared" ref="I93:I163" si="7">SUM(F93*G93)</f>
        <v>0</v>
      </c>
      <c r="J93" s="8"/>
    </row>
    <row r="94" spans="2:10" ht="15.6">
      <c r="B94" s="129"/>
      <c r="C94" s="19" t="s">
        <v>126</v>
      </c>
      <c r="D94" s="20" t="s">
        <v>127</v>
      </c>
      <c r="E94" s="21">
        <v>0.08</v>
      </c>
      <c r="F94" s="109">
        <v>148.08440399999986</v>
      </c>
      <c r="G94" s="66">
        <v>0</v>
      </c>
      <c r="H94" s="29">
        <f t="shared" si="6"/>
        <v>0</v>
      </c>
      <c r="I94" s="30">
        <f t="shared" si="7"/>
        <v>0</v>
      </c>
      <c r="J94" s="8"/>
    </row>
    <row r="95" spans="2:10" ht="15.6">
      <c r="B95" s="129"/>
      <c r="C95" s="19" t="s">
        <v>128</v>
      </c>
      <c r="D95" s="20" t="s">
        <v>129</v>
      </c>
      <c r="E95" s="21">
        <v>0.32900000000000001</v>
      </c>
      <c r="F95" s="109">
        <v>612.06303599999944</v>
      </c>
      <c r="G95" s="66">
        <v>0</v>
      </c>
      <c r="H95" s="29">
        <f t="shared" si="6"/>
        <v>0</v>
      </c>
      <c r="I95" s="30">
        <f t="shared" si="7"/>
        <v>0</v>
      </c>
      <c r="J95" s="8"/>
    </row>
    <row r="96" spans="2:10" ht="15.6">
      <c r="B96" s="129"/>
      <c r="C96" s="19" t="s">
        <v>130</v>
      </c>
      <c r="D96" s="20" t="s">
        <v>131</v>
      </c>
      <c r="E96" s="21">
        <v>0.109</v>
      </c>
      <c r="F96" s="109">
        <v>202.47676799999985</v>
      </c>
      <c r="G96" s="66">
        <v>0</v>
      </c>
      <c r="H96" s="29">
        <f t="shared" si="6"/>
        <v>0</v>
      </c>
      <c r="I96" s="30">
        <f t="shared" si="7"/>
        <v>0</v>
      </c>
      <c r="J96" s="8"/>
    </row>
    <row r="97" spans="2:10" ht="15.6">
      <c r="B97" s="129"/>
      <c r="C97" s="19" t="s">
        <v>132</v>
      </c>
      <c r="D97" s="20" t="s">
        <v>133</v>
      </c>
      <c r="E97" s="21">
        <v>0.14599999999999999</v>
      </c>
      <c r="F97" s="85">
        <v>270.34643999999975</v>
      </c>
      <c r="G97" s="66">
        <v>0</v>
      </c>
      <c r="H97" s="29">
        <f t="shared" si="6"/>
        <v>0</v>
      </c>
      <c r="I97" s="30">
        <f t="shared" si="7"/>
        <v>0</v>
      </c>
      <c r="J97" s="8"/>
    </row>
    <row r="98" spans="2:10" ht="15.6">
      <c r="B98" s="129"/>
      <c r="C98" s="19" t="s">
        <v>134</v>
      </c>
      <c r="D98" s="20" t="s">
        <v>135</v>
      </c>
      <c r="E98" s="21">
        <v>7.4999999999999997E-2</v>
      </c>
      <c r="F98" s="109">
        <v>138.47215199999991</v>
      </c>
      <c r="G98" s="66">
        <v>0</v>
      </c>
      <c r="H98" s="29">
        <f t="shared" si="6"/>
        <v>0</v>
      </c>
      <c r="I98" s="30">
        <f t="shared" si="7"/>
        <v>0</v>
      </c>
      <c r="J98" s="8"/>
    </row>
    <row r="99" spans="2:10" ht="15.6">
      <c r="B99" s="129"/>
      <c r="C99" s="19" t="s">
        <v>136</v>
      </c>
      <c r="D99" s="20" t="s">
        <v>137</v>
      </c>
      <c r="E99" s="21">
        <v>0.06</v>
      </c>
      <c r="F99" s="109">
        <v>111.28337999999991</v>
      </c>
      <c r="G99" s="66">
        <v>0</v>
      </c>
      <c r="H99" s="29">
        <f t="shared" si="6"/>
        <v>0</v>
      </c>
      <c r="I99" s="30">
        <f t="shared" si="7"/>
        <v>0</v>
      </c>
      <c r="J99" s="8"/>
    </row>
    <row r="100" spans="2:10" ht="15.6">
      <c r="B100" s="129"/>
      <c r="C100" s="19" t="s">
        <v>138</v>
      </c>
      <c r="D100" s="20" t="s">
        <v>139</v>
      </c>
      <c r="E100" s="21">
        <v>0.06</v>
      </c>
      <c r="F100" s="109">
        <v>111.28337999999991</v>
      </c>
      <c r="G100" s="66">
        <v>0</v>
      </c>
      <c r="H100" s="29">
        <f t="shared" si="6"/>
        <v>0</v>
      </c>
      <c r="I100" s="30">
        <f t="shared" si="7"/>
        <v>0</v>
      </c>
      <c r="J100" s="8"/>
    </row>
    <row r="101" spans="2:10" ht="15.6">
      <c r="B101" s="129"/>
      <c r="C101" s="19" t="s">
        <v>140</v>
      </c>
      <c r="D101" s="20" t="s">
        <v>141</v>
      </c>
      <c r="E101" s="21">
        <v>0.06</v>
      </c>
      <c r="F101" s="109">
        <v>111.28337999999991</v>
      </c>
      <c r="G101" s="66">
        <v>0</v>
      </c>
      <c r="H101" s="29">
        <f t="shared" si="6"/>
        <v>0</v>
      </c>
      <c r="I101" s="30">
        <f t="shared" si="7"/>
        <v>0</v>
      </c>
      <c r="J101" s="8"/>
    </row>
    <row r="102" spans="2:10" ht="15.6">
      <c r="B102" s="129"/>
      <c r="C102" s="19" t="s">
        <v>142</v>
      </c>
      <c r="D102" s="20" t="s">
        <v>143</v>
      </c>
      <c r="E102" s="21">
        <v>0.06</v>
      </c>
      <c r="F102" s="109">
        <v>111.28337999999991</v>
      </c>
      <c r="G102" s="66">
        <v>0</v>
      </c>
      <c r="H102" s="29">
        <f t="shared" si="6"/>
        <v>0</v>
      </c>
      <c r="I102" s="30">
        <f t="shared" si="7"/>
        <v>0</v>
      </c>
      <c r="J102" s="8"/>
    </row>
    <row r="103" spans="2:10" ht="15.6">
      <c r="B103" s="129"/>
      <c r="C103" s="19" t="s">
        <v>144</v>
      </c>
      <c r="D103" s="20" t="s">
        <v>145</v>
      </c>
      <c r="E103" s="21">
        <v>0.129</v>
      </c>
      <c r="F103" s="109">
        <v>238.65535199999977</v>
      </c>
      <c r="G103" s="66">
        <v>0</v>
      </c>
      <c r="H103" s="29">
        <f t="shared" si="6"/>
        <v>0</v>
      </c>
      <c r="I103" s="30">
        <f t="shared" si="7"/>
        <v>0</v>
      </c>
      <c r="J103" s="8"/>
    </row>
    <row r="104" spans="2:10" ht="15.6">
      <c r="B104" s="129"/>
      <c r="C104" s="19" t="s">
        <v>146</v>
      </c>
      <c r="D104" s="20" t="s">
        <v>147</v>
      </c>
      <c r="E104" s="21">
        <v>0.13300000000000001</v>
      </c>
      <c r="F104" s="109">
        <v>247.06421999999989</v>
      </c>
      <c r="G104" s="66">
        <v>0</v>
      </c>
      <c r="H104" s="29">
        <f t="shared" si="6"/>
        <v>0</v>
      </c>
      <c r="I104" s="30">
        <f t="shared" si="7"/>
        <v>0</v>
      </c>
      <c r="J104" s="8"/>
    </row>
    <row r="105" spans="2:10" ht="15.6">
      <c r="B105" s="129"/>
      <c r="C105" s="19" t="s">
        <v>148</v>
      </c>
      <c r="D105" s="20" t="s">
        <v>149</v>
      </c>
      <c r="E105" s="22">
        <v>0.06</v>
      </c>
      <c r="F105" s="109">
        <v>111.28337999999991</v>
      </c>
      <c r="G105" s="66">
        <v>0</v>
      </c>
      <c r="H105" s="29">
        <f t="shared" si="6"/>
        <v>0</v>
      </c>
      <c r="I105" s="30">
        <f t="shared" si="7"/>
        <v>0</v>
      </c>
      <c r="J105" s="8"/>
    </row>
    <row r="106" spans="2:10" ht="15.6">
      <c r="B106" s="129"/>
      <c r="C106" s="19" t="s">
        <v>150</v>
      </c>
      <c r="D106" s="20" t="s">
        <v>151</v>
      </c>
      <c r="E106" s="21">
        <v>9.8000000000000004E-2</v>
      </c>
      <c r="F106" s="109">
        <v>181.12707599999985</v>
      </c>
      <c r="G106" s="66">
        <v>0</v>
      </c>
      <c r="H106" s="29">
        <f t="shared" si="6"/>
        <v>0</v>
      </c>
      <c r="I106" s="30">
        <f t="shared" si="7"/>
        <v>0</v>
      </c>
      <c r="J106" s="8"/>
    </row>
    <row r="107" spans="2:10" ht="15.6">
      <c r="B107" s="129"/>
      <c r="C107" s="19" t="s">
        <v>152</v>
      </c>
      <c r="D107" s="20" t="s">
        <v>153</v>
      </c>
      <c r="E107" s="21">
        <v>0.09</v>
      </c>
      <c r="F107" s="109">
        <v>164.45753999999988</v>
      </c>
      <c r="G107" s="66">
        <v>0</v>
      </c>
      <c r="H107" s="29">
        <f t="shared" si="6"/>
        <v>0</v>
      </c>
      <c r="I107" s="30">
        <f t="shared" si="7"/>
        <v>0</v>
      </c>
      <c r="J107" s="8"/>
    </row>
    <row r="108" spans="2:10" ht="15.6">
      <c r="B108" s="129"/>
      <c r="C108" s="19" t="s">
        <v>154</v>
      </c>
      <c r="D108" s="20" t="s">
        <v>155</v>
      </c>
      <c r="E108" s="21">
        <v>0.08</v>
      </c>
      <c r="F108" s="109">
        <v>146.30007599999988</v>
      </c>
      <c r="G108" s="66">
        <v>0</v>
      </c>
      <c r="H108" s="29">
        <f t="shared" si="6"/>
        <v>0</v>
      </c>
      <c r="I108" s="30">
        <f t="shared" si="7"/>
        <v>0</v>
      </c>
      <c r="J108" s="8"/>
    </row>
    <row r="109" spans="2:10" ht="15.6">
      <c r="B109" s="129"/>
      <c r="C109" s="19" t="s">
        <v>156</v>
      </c>
      <c r="D109" s="20" t="s">
        <v>157</v>
      </c>
      <c r="E109" s="21">
        <v>6.4000000000000001E-2</v>
      </c>
      <c r="F109" s="109">
        <v>117.5966999999999</v>
      </c>
      <c r="G109" s="66">
        <v>0</v>
      </c>
      <c r="H109" s="29">
        <f t="shared" si="6"/>
        <v>0</v>
      </c>
      <c r="I109" s="30">
        <f t="shared" si="7"/>
        <v>0</v>
      </c>
      <c r="J109" s="8"/>
    </row>
    <row r="110" spans="2:10" ht="15.6">
      <c r="B110" s="129"/>
      <c r="C110" s="19" t="s">
        <v>158</v>
      </c>
      <c r="D110" s="20" t="s">
        <v>159</v>
      </c>
      <c r="E110" s="21">
        <v>0.30299999999999999</v>
      </c>
      <c r="F110" s="109">
        <v>560.19007199999953</v>
      </c>
      <c r="G110" s="66">
        <v>0</v>
      </c>
      <c r="H110" s="29">
        <f t="shared" si="6"/>
        <v>0</v>
      </c>
      <c r="I110" s="30">
        <f t="shared" si="7"/>
        <v>0</v>
      </c>
      <c r="J110" s="8"/>
    </row>
    <row r="111" spans="2:10" ht="15.6">
      <c r="B111" s="129"/>
      <c r="C111" s="19" t="s">
        <v>160</v>
      </c>
      <c r="D111" s="20" t="s">
        <v>161</v>
      </c>
      <c r="E111" s="21">
        <v>0.11</v>
      </c>
      <c r="F111" s="109">
        <v>203.39560799999987</v>
      </c>
      <c r="G111" s="66">
        <v>0</v>
      </c>
      <c r="H111" s="29">
        <f t="shared" si="6"/>
        <v>0</v>
      </c>
      <c r="I111" s="30">
        <f t="shared" si="7"/>
        <v>0</v>
      </c>
      <c r="J111" s="8"/>
    </row>
    <row r="112" spans="2:10" ht="15.6">
      <c r="B112" s="129"/>
      <c r="C112" s="19" t="s">
        <v>162</v>
      </c>
      <c r="D112" s="20" t="s">
        <v>163</v>
      </c>
      <c r="E112" s="21">
        <v>9.0999999999999998E-2</v>
      </c>
      <c r="F112" s="109">
        <v>168.16253999999989</v>
      </c>
      <c r="G112" s="66">
        <v>0</v>
      </c>
      <c r="H112" s="29">
        <f t="shared" si="6"/>
        <v>0</v>
      </c>
      <c r="I112" s="30">
        <f t="shared" si="7"/>
        <v>0</v>
      </c>
      <c r="J112" s="8"/>
    </row>
    <row r="113" spans="2:10" ht="15.6">
      <c r="B113" s="129"/>
      <c r="C113" s="19" t="s">
        <v>164</v>
      </c>
      <c r="D113" s="20" t="s">
        <v>165</v>
      </c>
      <c r="E113" s="21">
        <v>0.10299999999999999</v>
      </c>
      <c r="F113" s="109">
        <v>190.38957599999983</v>
      </c>
      <c r="G113" s="66">
        <v>0</v>
      </c>
      <c r="H113" s="29">
        <f t="shared" si="6"/>
        <v>0</v>
      </c>
      <c r="I113" s="30">
        <f t="shared" si="7"/>
        <v>0</v>
      </c>
      <c r="J113" s="8"/>
    </row>
    <row r="114" spans="2:10" ht="15.6">
      <c r="B114" s="129"/>
      <c r="C114" s="19" t="s">
        <v>166</v>
      </c>
      <c r="D114" s="20" t="s">
        <v>167</v>
      </c>
      <c r="E114" s="21">
        <v>8.4000000000000005E-2</v>
      </c>
      <c r="F114" s="109">
        <v>155.35805999999991</v>
      </c>
      <c r="G114" s="66">
        <v>0</v>
      </c>
      <c r="H114" s="29">
        <f t="shared" si="6"/>
        <v>0</v>
      </c>
      <c r="I114" s="30">
        <f t="shared" si="7"/>
        <v>0</v>
      </c>
      <c r="J114" s="8"/>
    </row>
    <row r="115" spans="2:10" ht="15.6">
      <c r="B115" s="129"/>
      <c r="C115" s="19" t="s">
        <v>168</v>
      </c>
      <c r="D115" s="20" t="s">
        <v>169</v>
      </c>
      <c r="E115" s="21">
        <v>0.45500000000000002</v>
      </c>
      <c r="F115" s="109">
        <v>841.15059599999961</v>
      </c>
      <c r="G115" s="66">
        <v>0</v>
      </c>
      <c r="H115" s="29">
        <f t="shared" si="6"/>
        <v>0</v>
      </c>
      <c r="I115" s="30">
        <f t="shared" si="7"/>
        <v>0</v>
      </c>
      <c r="J115" s="8"/>
    </row>
    <row r="116" spans="2:10" ht="15.6">
      <c r="B116" s="129"/>
      <c r="C116" s="19" t="s">
        <v>170</v>
      </c>
      <c r="D116" s="20" t="s">
        <v>171</v>
      </c>
      <c r="E116" s="21">
        <v>5.8999999999999997E-2</v>
      </c>
      <c r="F116" s="109">
        <v>109.06630799999991</v>
      </c>
      <c r="G116" s="66">
        <v>0</v>
      </c>
      <c r="H116" s="29">
        <f t="shared" si="6"/>
        <v>0</v>
      </c>
      <c r="I116" s="30">
        <f t="shared" si="7"/>
        <v>0</v>
      </c>
      <c r="J116" s="8"/>
    </row>
    <row r="117" spans="2:10" ht="15.6">
      <c r="B117" s="129"/>
      <c r="C117" s="19" t="s">
        <v>172</v>
      </c>
      <c r="D117" s="20" t="s">
        <v>173</v>
      </c>
      <c r="E117" s="21">
        <v>5.8999999999999997E-2</v>
      </c>
      <c r="F117" s="109">
        <v>109.06630799999991</v>
      </c>
      <c r="G117" s="66">
        <v>0</v>
      </c>
      <c r="H117" s="29">
        <f t="shared" si="6"/>
        <v>0</v>
      </c>
      <c r="I117" s="30">
        <f t="shared" si="7"/>
        <v>0</v>
      </c>
      <c r="J117" s="8"/>
    </row>
    <row r="118" spans="2:10" ht="15.6">
      <c r="B118" s="129"/>
      <c r="C118" s="19" t="s">
        <v>174</v>
      </c>
      <c r="D118" s="20" t="s">
        <v>175</v>
      </c>
      <c r="E118" s="21">
        <v>9.1999999999999998E-2</v>
      </c>
      <c r="F118" s="109">
        <v>170.06839199999985</v>
      </c>
      <c r="G118" s="66">
        <v>0</v>
      </c>
      <c r="H118" s="29">
        <f t="shared" si="6"/>
        <v>0</v>
      </c>
      <c r="I118" s="30">
        <f t="shared" si="7"/>
        <v>0</v>
      </c>
      <c r="J118" s="8"/>
    </row>
    <row r="119" spans="2:10" ht="15.6">
      <c r="B119" s="129"/>
      <c r="C119" s="19" t="s">
        <v>176</v>
      </c>
      <c r="D119" s="20" t="s">
        <v>177</v>
      </c>
      <c r="E119" s="21">
        <v>8.4000000000000005E-2</v>
      </c>
      <c r="F119" s="109">
        <v>155.15650799999986</v>
      </c>
      <c r="G119" s="66">
        <v>0</v>
      </c>
      <c r="H119" s="29">
        <f t="shared" si="6"/>
        <v>0</v>
      </c>
      <c r="I119" s="30">
        <f t="shared" si="7"/>
        <v>0</v>
      </c>
      <c r="J119" s="8"/>
    </row>
    <row r="120" spans="2:10" ht="15.6">
      <c r="B120" s="129"/>
      <c r="C120" s="19" t="s">
        <v>178</v>
      </c>
      <c r="D120" s="20" t="s">
        <v>179</v>
      </c>
      <c r="E120" s="21">
        <v>0.129</v>
      </c>
      <c r="F120" s="109">
        <v>238.50715199999982</v>
      </c>
      <c r="G120" s="66">
        <v>0</v>
      </c>
      <c r="H120" s="29">
        <f t="shared" si="6"/>
        <v>0</v>
      </c>
      <c r="I120" s="30">
        <f t="shared" si="7"/>
        <v>0</v>
      </c>
      <c r="J120" s="8"/>
    </row>
    <row r="121" spans="2:10" ht="15.6" customHeight="1">
      <c r="B121" s="130"/>
      <c r="C121" s="19" t="s">
        <v>180</v>
      </c>
      <c r="D121" s="20" t="s">
        <v>181</v>
      </c>
      <c r="E121" s="21">
        <v>5.8999999999999997E-2</v>
      </c>
      <c r="F121" s="109">
        <v>109.06630799999991</v>
      </c>
      <c r="G121" s="66">
        <v>0</v>
      </c>
      <c r="H121" s="29">
        <f t="shared" si="6"/>
        <v>0</v>
      </c>
      <c r="I121" s="30">
        <f t="shared" si="7"/>
        <v>0</v>
      </c>
      <c r="J121" s="8"/>
    </row>
    <row r="122" spans="2:10" ht="15.6">
      <c r="B122" s="13" t="s">
        <v>7</v>
      </c>
      <c r="C122" s="13" t="s">
        <v>8</v>
      </c>
      <c r="D122" s="41" t="s">
        <v>9</v>
      </c>
      <c r="E122" s="14" t="s">
        <v>0</v>
      </c>
      <c r="F122" s="15" t="s">
        <v>10</v>
      </c>
      <c r="G122" s="15" t="s">
        <v>245</v>
      </c>
      <c r="H122" s="15" t="s">
        <v>246</v>
      </c>
      <c r="I122" s="15" t="s">
        <v>247</v>
      </c>
      <c r="J122" s="8"/>
    </row>
    <row r="123" spans="2:10" ht="15.6">
      <c r="B123" s="128" t="s">
        <v>182</v>
      </c>
      <c r="C123" s="19" t="s">
        <v>134</v>
      </c>
      <c r="D123" s="20" t="s">
        <v>135</v>
      </c>
      <c r="E123" s="21">
        <v>7.4999999999999997E-2</v>
      </c>
      <c r="F123" s="85">
        <v>138.47215199999991</v>
      </c>
      <c r="G123" s="66">
        <v>0</v>
      </c>
      <c r="H123" s="29">
        <f t="shared" si="6"/>
        <v>0</v>
      </c>
      <c r="I123" s="30">
        <f t="shared" si="7"/>
        <v>0</v>
      </c>
      <c r="J123" s="8"/>
    </row>
    <row r="124" spans="2:10" ht="15.6">
      <c r="B124" s="129"/>
      <c r="C124" s="19" t="s">
        <v>183</v>
      </c>
      <c r="D124" s="20" t="s">
        <v>184</v>
      </c>
      <c r="E124" s="21">
        <v>1.4E-2</v>
      </c>
      <c r="F124" s="109">
        <v>25.985387999999979</v>
      </c>
      <c r="G124" s="66">
        <v>0</v>
      </c>
      <c r="H124" s="29">
        <f t="shared" si="6"/>
        <v>0</v>
      </c>
      <c r="I124" s="30">
        <f t="shared" si="7"/>
        <v>0</v>
      </c>
      <c r="J124" s="8"/>
    </row>
    <row r="125" spans="2:10" ht="15.6">
      <c r="B125" s="129"/>
      <c r="C125" s="19" t="s">
        <v>185</v>
      </c>
      <c r="D125" s="20" t="s">
        <v>186</v>
      </c>
      <c r="E125" s="22">
        <v>3.1E-2</v>
      </c>
      <c r="F125" s="109">
        <v>57.365255999999953</v>
      </c>
      <c r="G125" s="66">
        <v>0</v>
      </c>
      <c r="H125" s="29">
        <f t="shared" si="6"/>
        <v>0</v>
      </c>
      <c r="I125" s="30">
        <f t="shared" si="7"/>
        <v>0</v>
      </c>
      <c r="J125" s="8"/>
    </row>
    <row r="126" spans="2:10" ht="15.6">
      <c r="B126" s="129"/>
      <c r="C126" s="19" t="s">
        <v>187</v>
      </c>
      <c r="D126" s="20" t="s">
        <v>188</v>
      </c>
      <c r="E126" s="21">
        <v>0.08</v>
      </c>
      <c r="F126" s="109">
        <v>148.08440399999986</v>
      </c>
      <c r="G126" s="66">
        <v>0</v>
      </c>
      <c r="H126" s="29">
        <f t="shared" ref="H126:H131" si="8">SUM(E126*G126)</f>
        <v>0</v>
      </c>
      <c r="I126" s="30">
        <f t="shared" ref="I126:I131" si="9">SUM(F126*G126)</f>
        <v>0</v>
      </c>
      <c r="J126" s="8"/>
    </row>
    <row r="127" spans="2:10" ht="15.6">
      <c r="B127" s="129"/>
      <c r="C127" s="19" t="s">
        <v>496</v>
      </c>
      <c r="D127" s="20" t="s">
        <v>497</v>
      </c>
      <c r="E127" s="21">
        <v>5.1999999999999998E-2</v>
      </c>
      <c r="F127" s="109">
        <v>94.762043999999932</v>
      </c>
      <c r="G127" s="66">
        <v>0</v>
      </c>
      <c r="H127" s="29">
        <f t="shared" si="8"/>
        <v>0</v>
      </c>
      <c r="I127" s="30">
        <f t="shared" si="9"/>
        <v>0</v>
      </c>
      <c r="J127" s="8"/>
    </row>
    <row r="128" spans="2:10" ht="15.6">
      <c r="B128" s="129"/>
      <c r="C128" s="19" t="s">
        <v>189</v>
      </c>
      <c r="D128" s="20" t="s">
        <v>190</v>
      </c>
      <c r="E128" s="22">
        <v>2.9000000000000001E-2</v>
      </c>
      <c r="F128" s="109">
        <v>53.606903999999965</v>
      </c>
      <c r="G128" s="66">
        <v>0</v>
      </c>
      <c r="H128" s="29">
        <f t="shared" si="8"/>
        <v>0</v>
      </c>
      <c r="I128" s="30">
        <f t="shared" si="9"/>
        <v>0</v>
      </c>
      <c r="J128" s="8"/>
    </row>
    <row r="129" spans="2:10" ht="15.6">
      <c r="B129" s="129"/>
      <c r="C129" s="19" t="s">
        <v>191</v>
      </c>
      <c r="D129" s="20" t="s">
        <v>192</v>
      </c>
      <c r="E129" s="22">
        <v>0.06</v>
      </c>
      <c r="F129" s="109">
        <v>111.28337999999991</v>
      </c>
      <c r="G129" s="66">
        <v>0</v>
      </c>
      <c r="H129" s="29">
        <f t="shared" si="8"/>
        <v>0</v>
      </c>
      <c r="I129" s="30">
        <f t="shared" si="9"/>
        <v>0</v>
      </c>
      <c r="J129" s="8"/>
    </row>
    <row r="130" spans="2:10" ht="15.6">
      <c r="B130" s="129"/>
      <c r="C130" s="19" t="s">
        <v>193</v>
      </c>
      <c r="D130" s="20" t="s">
        <v>194</v>
      </c>
      <c r="E130" s="22">
        <v>0.06</v>
      </c>
      <c r="F130" s="109">
        <v>111.28337999999991</v>
      </c>
      <c r="G130" s="66">
        <v>0</v>
      </c>
      <c r="H130" s="29">
        <f t="shared" si="8"/>
        <v>0</v>
      </c>
      <c r="I130" s="30">
        <f t="shared" si="9"/>
        <v>0</v>
      </c>
      <c r="J130" s="8"/>
    </row>
    <row r="131" spans="2:10" ht="15.6">
      <c r="B131" s="129"/>
      <c r="C131" s="19" t="s">
        <v>195</v>
      </c>
      <c r="D131" s="20" t="s">
        <v>196</v>
      </c>
      <c r="E131" s="22">
        <v>9.2999999999999999E-2</v>
      </c>
      <c r="F131" s="109">
        <v>172.71820799999986</v>
      </c>
      <c r="G131" s="66">
        <v>0</v>
      </c>
      <c r="H131" s="29">
        <f t="shared" si="8"/>
        <v>0</v>
      </c>
      <c r="I131" s="30">
        <f t="shared" si="9"/>
        <v>0</v>
      </c>
      <c r="J131" s="8"/>
    </row>
    <row r="132" spans="2:10" ht="15.6">
      <c r="B132" s="129"/>
      <c r="C132" s="19" t="s">
        <v>197</v>
      </c>
      <c r="D132" s="20" t="s">
        <v>198</v>
      </c>
      <c r="E132" s="22">
        <v>0.17699999999999999</v>
      </c>
      <c r="F132" s="109">
        <v>329.37449999999978</v>
      </c>
      <c r="G132" s="66">
        <v>0</v>
      </c>
      <c r="H132" s="29">
        <f t="shared" si="6"/>
        <v>0</v>
      </c>
      <c r="I132" s="30">
        <f t="shared" si="7"/>
        <v>0</v>
      </c>
      <c r="J132" s="8"/>
    </row>
    <row r="133" spans="2:10" ht="15.6">
      <c r="B133" s="129"/>
      <c r="C133" s="19" t="s">
        <v>199</v>
      </c>
      <c r="D133" s="20" t="s">
        <v>200</v>
      </c>
      <c r="E133" s="22">
        <v>0.17699999999999999</v>
      </c>
      <c r="F133" s="109">
        <v>329.37449999999978</v>
      </c>
      <c r="G133" s="66">
        <v>0</v>
      </c>
      <c r="H133" s="29">
        <f t="shared" si="6"/>
        <v>0</v>
      </c>
      <c r="I133" s="30">
        <f t="shared" si="7"/>
        <v>0</v>
      </c>
      <c r="J133" s="8"/>
    </row>
    <row r="134" spans="2:10" ht="15.6">
      <c r="B134" s="129"/>
      <c r="C134" s="19" t="s">
        <v>498</v>
      </c>
      <c r="D134" s="20" t="s">
        <v>507</v>
      </c>
      <c r="E134" s="22">
        <v>7.0000000000000007E-2</v>
      </c>
      <c r="F134" s="109">
        <v>128.57535599999994</v>
      </c>
      <c r="G134" s="66">
        <v>0</v>
      </c>
      <c r="H134" s="29">
        <f t="shared" si="6"/>
        <v>0</v>
      </c>
      <c r="I134" s="30">
        <f t="shared" si="7"/>
        <v>0</v>
      </c>
      <c r="J134" s="8"/>
    </row>
    <row r="135" spans="2:10" ht="15.6">
      <c r="B135" s="129"/>
      <c r="C135" s="19" t="s">
        <v>499</v>
      </c>
      <c r="D135" s="20" t="s">
        <v>508</v>
      </c>
      <c r="E135" s="22">
        <v>7.0000000000000007E-2</v>
      </c>
      <c r="F135" s="109">
        <v>128.57535599999994</v>
      </c>
      <c r="G135" s="66">
        <v>0</v>
      </c>
      <c r="H135" s="29">
        <f t="shared" si="6"/>
        <v>0</v>
      </c>
      <c r="I135" s="30">
        <f t="shared" si="7"/>
        <v>0</v>
      </c>
      <c r="J135" s="8"/>
    </row>
    <row r="136" spans="2:10" ht="15.6">
      <c r="B136" s="129"/>
      <c r="C136" s="19" t="s">
        <v>203</v>
      </c>
      <c r="D136" s="20" t="s">
        <v>204</v>
      </c>
      <c r="E136" s="22">
        <v>2.7E-2</v>
      </c>
      <c r="F136" s="109">
        <v>49.901903999999959</v>
      </c>
      <c r="G136" s="66">
        <v>0</v>
      </c>
      <c r="H136" s="29">
        <f t="shared" si="6"/>
        <v>0</v>
      </c>
      <c r="I136" s="30">
        <f t="shared" si="7"/>
        <v>0</v>
      </c>
      <c r="J136" s="8"/>
    </row>
    <row r="137" spans="2:10" ht="15.6">
      <c r="B137" s="129"/>
      <c r="C137" s="19" t="s">
        <v>205</v>
      </c>
      <c r="D137" s="20" t="s">
        <v>206</v>
      </c>
      <c r="E137" s="22">
        <v>9.9000000000000005E-2</v>
      </c>
      <c r="F137" s="109">
        <v>183.14259599999986</v>
      </c>
      <c r="G137" s="66">
        <v>0</v>
      </c>
      <c r="H137" s="29">
        <f t="shared" si="6"/>
        <v>0</v>
      </c>
      <c r="I137" s="30">
        <f t="shared" si="7"/>
        <v>0</v>
      </c>
      <c r="J137" s="8"/>
    </row>
    <row r="138" spans="2:10" ht="15.6">
      <c r="B138" s="129"/>
      <c r="C138" s="19" t="s">
        <v>257</v>
      </c>
      <c r="D138" s="20" t="s">
        <v>262</v>
      </c>
      <c r="E138" s="22">
        <v>1.7000000000000001E-2</v>
      </c>
      <c r="F138" s="109">
        <v>31.501391999999978</v>
      </c>
      <c r="G138" s="66">
        <v>0</v>
      </c>
      <c r="H138" s="29">
        <f t="shared" si="6"/>
        <v>0</v>
      </c>
      <c r="I138" s="30">
        <f t="shared" si="7"/>
        <v>0</v>
      </c>
      <c r="J138" s="8"/>
    </row>
    <row r="139" spans="2:10" ht="15.6">
      <c r="B139" s="129"/>
      <c r="C139" s="19" t="s">
        <v>258</v>
      </c>
      <c r="D139" s="20" t="s">
        <v>263</v>
      </c>
      <c r="E139" s="22">
        <v>9.6000000000000002E-2</v>
      </c>
      <c r="F139" s="109">
        <v>177.38354399999986</v>
      </c>
      <c r="G139" s="66">
        <v>0</v>
      </c>
      <c r="H139" s="29">
        <f t="shared" si="6"/>
        <v>0</v>
      </c>
      <c r="I139" s="30">
        <f t="shared" si="7"/>
        <v>0</v>
      </c>
      <c r="J139" s="8"/>
    </row>
    <row r="140" spans="2:10" ht="15.6">
      <c r="B140" s="129"/>
      <c r="C140" s="19" t="s">
        <v>261</v>
      </c>
      <c r="D140" s="20" t="s">
        <v>264</v>
      </c>
      <c r="E140" s="22">
        <v>9.6000000000000002E-2</v>
      </c>
      <c r="F140" s="109">
        <v>177.38354399999986</v>
      </c>
      <c r="G140" s="66">
        <v>0</v>
      </c>
      <c r="H140" s="29">
        <f t="shared" si="6"/>
        <v>0</v>
      </c>
      <c r="I140" s="30">
        <f t="shared" si="7"/>
        <v>0</v>
      </c>
      <c r="J140" s="8"/>
    </row>
    <row r="141" spans="2:10" ht="15.6">
      <c r="B141" s="129"/>
      <c r="C141" s="19" t="s">
        <v>259</v>
      </c>
      <c r="D141" s="20" t="s">
        <v>265</v>
      </c>
      <c r="E141" s="22">
        <v>9.6000000000000002E-2</v>
      </c>
      <c r="F141" s="109">
        <v>177.38354399999986</v>
      </c>
      <c r="G141" s="66">
        <v>0</v>
      </c>
      <c r="H141" s="29">
        <f t="shared" si="6"/>
        <v>0</v>
      </c>
      <c r="I141" s="30">
        <f t="shared" si="7"/>
        <v>0</v>
      </c>
      <c r="J141" s="8"/>
    </row>
    <row r="142" spans="2:10" ht="15.6">
      <c r="B142" s="129"/>
      <c r="C142" s="19" t="s">
        <v>260</v>
      </c>
      <c r="D142" s="20" t="s">
        <v>266</v>
      </c>
      <c r="E142" s="22">
        <v>9.6000000000000002E-2</v>
      </c>
      <c r="F142" s="114">
        <v>177.38354399999986</v>
      </c>
      <c r="G142" s="66">
        <v>0</v>
      </c>
      <c r="H142" s="29">
        <f t="shared" si="6"/>
        <v>0</v>
      </c>
      <c r="I142" s="30">
        <f t="shared" si="7"/>
        <v>0</v>
      </c>
      <c r="J142" s="8"/>
    </row>
    <row r="143" spans="2:10" ht="15.6">
      <c r="B143" s="129"/>
      <c r="C143" s="26">
        <v>462</v>
      </c>
      <c r="D143" s="27" t="s">
        <v>207</v>
      </c>
      <c r="E143" s="28">
        <v>0.02</v>
      </c>
      <c r="F143" s="85">
        <v>36.937367999999978</v>
      </c>
      <c r="G143" s="66">
        <v>0</v>
      </c>
      <c r="H143" s="29">
        <f t="shared" si="6"/>
        <v>0</v>
      </c>
      <c r="I143" s="30">
        <f t="shared" si="7"/>
        <v>0</v>
      </c>
      <c r="J143" s="8"/>
    </row>
    <row r="144" spans="2:10" ht="15.6">
      <c r="B144" s="129"/>
      <c r="C144" s="26">
        <v>515</v>
      </c>
      <c r="D144" s="27" t="s">
        <v>501</v>
      </c>
      <c r="E144" s="28">
        <v>6.9000000000000006E-2</v>
      </c>
      <c r="F144" s="85">
        <v>127.56166799999988</v>
      </c>
      <c r="G144" s="66">
        <v>0</v>
      </c>
      <c r="H144" s="29">
        <f t="shared" si="6"/>
        <v>0</v>
      </c>
      <c r="I144" s="30">
        <f t="shared" si="7"/>
        <v>0</v>
      </c>
      <c r="J144" s="8"/>
    </row>
    <row r="145" spans="2:10" ht="15.6">
      <c r="B145" s="129"/>
      <c r="C145" s="26">
        <v>521</v>
      </c>
      <c r="D145" s="20" t="s">
        <v>500</v>
      </c>
      <c r="E145" s="28">
        <v>7.0999999999999994E-2</v>
      </c>
      <c r="F145" s="85">
        <v>131.19849599999992</v>
      </c>
      <c r="G145" s="66">
        <v>0</v>
      </c>
      <c r="H145" s="29">
        <f t="shared" si="6"/>
        <v>0</v>
      </c>
      <c r="I145" s="30">
        <f t="shared" si="7"/>
        <v>0</v>
      </c>
      <c r="J145" s="8"/>
    </row>
    <row r="146" spans="2:10" ht="15.6" customHeight="1">
      <c r="B146" s="129"/>
      <c r="C146" s="26">
        <v>522</v>
      </c>
      <c r="D146" s="20" t="s">
        <v>503</v>
      </c>
      <c r="E146" s="28">
        <v>7.0999999999999994E-2</v>
      </c>
      <c r="F146" s="85">
        <v>131.19849599999992</v>
      </c>
      <c r="G146" s="66">
        <v>0</v>
      </c>
      <c r="H146" s="29">
        <f t="shared" si="6"/>
        <v>0</v>
      </c>
      <c r="I146" s="30">
        <f t="shared" si="7"/>
        <v>0</v>
      </c>
      <c r="J146" s="8"/>
    </row>
    <row r="147" spans="2:10" ht="15.6" customHeight="1">
      <c r="B147" s="129"/>
      <c r="C147" s="26">
        <v>523</v>
      </c>
      <c r="D147" s="20" t="s">
        <v>504</v>
      </c>
      <c r="E147" s="28">
        <v>6.2E-2</v>
      </c>
      <c r="F147" s="85">
        <v>114.58231199999992</v>
      </c>
      <c r="G147" s="66">
        <v>0</v>
      </c>
      <c r="H147" s="29">
        <f t="shared" si="6"/>
        <v>0</v>
      </c>
      <c r="I147" s="30">
        <f t="shared" si="7"/>
        <v>0</v>
      </c>
      <c r="J147" s="8"/>
    </row>
    <row r="148" spans="2:10" ht="15.6">
      <c r="B148" s="130"/>
      <c r="C148" s="26">
        <v>524</v>
      </c>
      <c r="D148" s="27" t="s">
        <v>502</v>
      </c>
      <c r="E148" s="28">
        <v>0.121</v>
      </c>
      <c r="F148" s="85">
        <v>223.64861999999991</v>
      </c>
      <c r="G148" s="66">
        <v>0</v>
      </c>
      <c r="H148" s="29">
        <f t="shared" si="6"/>
        <v>0</v>
      </c>
      <c r="I148" s="30">
        <f t="shared" si="7"/>
        <v>0</v>
      </c>
      <c r="J148" s="8"/>
    </row>
    <row r="149" spans="2:10" ht="15.6">
      <c r="B149" s="13" t="s">
        <v>7</v>
      </c>
      <c r="C149" s="13" t="s">
        <v>8</v>
      </c>
      <c r="D149" s="41" t="s">
        <v>9</v>
      </c>
      <c r="E149" s="14" t="s">
        <v>0</v>
      </c>
      <c r="F149" s="15" t="s">
        <v>10</v>
      </c>
      <c r="G149" s="15" t="s">
        <v>245</v>
      </c>
      <c r="H149" s="15" t="s">
        <v>246</v>
      </c>
      <c r="I149" s="15" t="s">
        <v>247</v>
      </c>
      <c r="J149" s="8"/>
    </row>
    <row r="150" spans="2:10" ht="15.6">
      <c r="B150" s="128" t="s">
        <v>208</v>
      </c>
      <c r="C150" s="16" t="s">
        <v>254</v>
      </c>
      <c r="D150" s="17" t="s">
        <v>255</v>
      </c>
      <c r="E150" s="21">
        <v>4.4999999999999998E-2</v>
      </c>
      <c r="F150" s="85">
        <v>82.147259999999946</v>
      </c>
      <c r="G150" s="66">
        <v>0</v>
      </c>
      <c r="H150" s="29">
        <f t="shared" ref="H150" si="10">SUM(E150*G150)</f>
        <v>0</v>
      </c>
      <c r="I150" s="30">
        <f t="shared" si="7"/>
        <v>0</v>
      </c>
      <c r="J150" s="8"/>
    </row>
    <row r="151" spans="2:10" ht="15.6">
      <c r="B151" s="129"/>
      <c r="C151" s="19" t="s">
        <v>209</v>
      </c>
      <c r="D151" s="20" t="s">
        <v>210</v>
      </c>
      <c r="E151" s="78">
        <v>0.59899999999999998</v>
      </c>
      <c r="F151" s="85">
        <v>1107.3741119999991</v>
      </c>
      <c r="G151" s="66">
        <v>0</v>
      </c>
      <c r="H151" s="29">
        <f t="shared" si="6"/>
        <v>0</v>
      </c>
      <c r="I151" s="30">
        <f t="shared" si="7"/>
        <v>0</v>
      </c>
      <c r="J151" s="8"/>
    </row>
    <row r="152" spans="2:10" ht="15.6">
      <c r="B152" s="129"/>
      <c r="C152" s="19" t="s">
        <v>211</v>
      </c>
      <c r="D152" s="20" t="s">
        <v>212</v>
      </c>
      <c r="E152" s="78">
        <v>0.128</v>
      </c>
      <c r="F152" s="85">
        <v>236.74949999999978</v>
      </c>
      <c r="G152" s="66">
        <v>0</v>
      </c>
      <c r="H152" s="29">
        <f t="shared" si="6"/>
        <v>0</v>
      </c>
      <c r="I152" s="30">
        <f t="shared" si="7"/>
        <v>0</v>
      </c>
      <c r="J152" s="8"/>
    </row>
    <row r="153" spans="2:10" ht="15.6">
      <c r="B153" s="129"/>
      <c r="C153" s="19" t="s">
        <v>213</v>
      </c>
      <c r="D153" s="20" t="s">
        <v>214</v>
      </c>
      <c r="E153" s="78">
        <v>9.6000000000000002E-2</v>
      </c>
      <c r="F153" s="109">
        <v>177.38354399999986</v>
      </c>
      <c r="G153" s="66">
        <v>0</v>
      </c>
      <c r="H153" s="29">
        <f t="shared" si="6"/>
        <v>0</v>
      </c>
      <c r="I153" s="30">
        <f t="shared" si="7"/>
        <v>0</v>
      </c>
      <c r="J153" s="8"/>
    </row>
    <row r="154" spans="2:10" ht="15.6">
      <c r="B154" s="129"/>
      <c r="C154" s="19" t="s">
        <v>215</v>
      </c>
      <c r="D154" s="20" t="s">
        <v>216</v>
      </c>
      <c r="E154" s="78">
        <v>0.128</v>
      </c>
      <c r="F154" s="109">
        <v>236.75</v>
      </c>
      <c r="G154" s="66">
        <v>0</v>
      </c>
      <c r="H154" s="29">
        <f t="shared" si="6"/>
        <v>0</v>
      </c>
      <c r="I154" s="30">
        <f t="shared" si="7"/>
        <v>0</v>
      </c>
      <c r="J154" s="8"/>
    </row>
    <row r="155" spans="2:10" ht="15.6" customHeight="1">
      <c r="B155" s="129"/>
      <c r="C155" s="19" t="s">
        <v>217</v>
      </c>
      <c r="D155" s="20" t="s">
        <v>218</v>
      </c>
      <c r="E155" s="78">
        <v>0.122</v>
      </c>
      <c r="F155" s="109">
        <v>225.50111999999979</v>
      </c>
      <c r="G155" s="66">
        <v>0</v>
      </c>
      <c r="H155" s="29">
        <f t="shared" si="6"/>
        <v>0</v>
      </c>
      <c r="I155" s="30">
        <f t="shared" si="7"/>
        <v>0</v>
      </c>
      <c r="J155" s="8"/>
    </row>
    <row r="156" spans="2:10" ht="15.6">
      <c r="B156" s="129"/>
      <c r="C156" s="19" t="s">
        <v>219</v>
      </c>
      <c r="D156" s="20" t="s">
        <v>220</v>
      </c>
      <c r="E156" s="78">
        <v>0.159</v>
      </c>
      <c r="F156" s="109">
        <v>293.9665559999998</v>
      </c>
      <c r="G156" s="66">
        <v>0</v>
      </c>
      <c r="H156" s="29">
        <f t="shared" si="6"/>
        <v>0</v>
      </c>
      <c r="I156" s="30">
        <f t="shared" si="7"/>
        <v>0</v>
      </c>
      <c r="J156" s="8"/>
    </row>
    <row r="157" spans="2:10" ht="15.6">
      <c r="B157" s="129"/>
      <c r="C157" s="19" t="s">
        <v>221</v>
      </c>
      <c r="D157" s="20" t="s">
        <v>222</v>
      </c>
      <c r="E157" s="78">
        <v>0.13300000000000001</v>
      </c>
      <c r="F157" s="85">
        <v>245.56443599999983</v>
      </c>
      <c r="G157" s="66">
        <v>0</v>
      </c>
      <c r="H157" s="29">
        <f t="shared" si="6"/>
        <v>0</v>
      </c>
      <c r="I157" s="30">
        <f t="shared" si="7"/>
        <v>0</v>
      </c>
      <c r="J157" s="8"/>
    </row>
    <row r="158" spans="2:10" ht="15.6">
      <c r="B158" s="13" t="s">
        <v>7</v>
      </c>
      <c r="C158" s="13" t="s">
        <v>8</v>
      </c>
      <c r="D158" s="41" t="s">
        <v>9</v>
      </c>
      <c r="E158" s="14" t="s">
        <v>0</v>
      </c>
      <c r="F158" s="15" t="s">
        <v>10</v>
      </c>
      <c r="G158" s="15" t="s">
        <v>245</v>
      </c>
      <c r="H158" s="15" t="s">
        <v>246</v>
      </c>
      <c r="I158" s="15" t="s">
        <v>247</v>
      </c>
      <c r="J158" s="8"/>
    </row>
    <row r="159" spans="2:10" ht="15.6">
      <c r="B159" s="158" t="s">
        <v>223</v>
      </c>
      <c r="C159" s="26">
        <v>372</v>
      </c>
      <c r="D159" s="27" t="s">
        <v>224</v>
      </c>
      <c r="E159" s="26">
        <v>0.158</v>
      </c>
      <c r="F159" s="85">
        <v>292.11405599999972</v>
      </c>
      <c r="G159" s="66">
        <v>0</v>
      </c>
      <c r="H159" s="29">
        <f t="shared" si="6"/>
        <v>0</v>
      </c>
      <c r="I159" s="30">
        <f t="shared" si="7"/>
        <v>0</v>
      </c>
      <c r="J159" s="8"/>
    </row>
    <row r="160" spans="2:10" ht="15.6">
      <c r="B160" s="159"/>
      <c r="C160" s="26">
        <v>373</v>
      </c>
      <c r="D160" s="27" t="s">
        <v>225</v>
      </c>
      <c r="E160" s="26">
        <v>0.158</v>
      </c>
      <c r="F160" s="85">
        <v>292.11405599999972</v>
      </c>
      <c r="G160" s="66">
        <v>0</v>
      </c>
      <c r="H160" s="29">
        <f t="shared" si="6"/>
        <v>0</v>
      </c>
      <c r="I160" s="30">
        <f t="shared" si="7"/>
        <v>0</v>
      </c>
      <c r="J160" s="8"/>
    </row>
    <row r="161" spans="2:10" ht="15.6">
      <c r="B161" s="13" t="s">
        <v>7</v>
      </c>
      <c r="C161" s="13" t="s">
        <v>8</v>
      </c>
      <c r="D161" s="41" t="s">
        <v>9</v>
      </c>
      <c r="E161" s="14" t="s">
        <v>0</v>
      </c>
      <c r="F161" s="15" t="s">
        <v>10</v>
      </c>
      <c r="G161" s="15" t="s">
        <v>245</v>
      </c>
      <c r="H161" s="15" t="s">
        <v>246</v>
      </c>
      <c r="I161" s="15" t="s">
        <v>247</v>
      </c>
      <c r="J161" s="8"/>
    </row>
    <row r="162" spans="2:10" ht="15.6">
      <c r="B162" s="248" t="s">
        <v>226</v>
      </c>
      <c r="C162" s="19" t="s">
        <v>227</v>
      </c>
      <c r="D162" s="20" t="s">
        <v>228</v>
      </c>
      <c r="E162" s="9">
        <v>8.2000000000000003E-2</v>
      </c>
      <c r="F162" s="84">
        <v>151.54635599999989</v>
      </c>
      <c r="G162" s="66">
        <v>0</v>
      </c>
      <c r="H162" s="29">
        <f t="shared" si="6"/>
        <v>0</v>
      </c>
      <c r="I162" s="30">
        <f t="shared" si="7"/>
        <v>0</v>
      </c>
      <c r="J162" s="8"/>
    </row>
    <row r="163" spans="2:10" ht="15.6">
      <c r="B163" s="248"/>
      <c r="C163" s="19" t="s">
        <v>229</v>
      </c>
      <c r="D163" s="20" t="s">
        <v>230</v>
      </c>
      <c r="E163" s="9">
        <v>0.13100000000000001</v>
      </c>
      <c r="F163" s="84">
        <v>242.11730399999979</v>
      </c>
      <c r="G163" s="66">
        <v>0</v>
      </c>
      <c r="H163" s="29">
        <f t="shared" si="6"/>
        <v>0</v>
      </c>
      <c r="I163" s="30">
        <f t="shared" si="7"/>
        <v>0</v>
      </c>
      <c r="J163" s="8"/>
    </row>
    <row r="164" spans="2:10" ht="15.6">
      <c r="B164" s="248"/>
      <c r="C164" s="19" t="s">
        <v>231</v>
      </c>
      <c r="D164" s="20" t="s">
        <v>232</v>
      </c>
      <c r="E164" s="9">
        <v>6.9000000000000006E-2</v>
      </c>
      <c r="F164" s="84">
        <v>127.58834399999989</v>
      </c>
      <c r="G164" s="66">
        <v>0</v>
      </c>
      <c r="H164" s="29">
        <f t="shared" si="6"/>
        <v>0</v>
      </c>
      <c r="I164" s="30">
        <f t="shared" ref="I164:I169" si="11">SUM(F164*G164)</f>
        <v>0</v>
      </c>
      <c r="J164" s="8"/>
    </row>
    <row r="165" spans="2:10" ht="15.6">
      <c r="B165" s="248"/>
      <c r="C165" s="19" t="s">
        <v>233</v>
      </c>
      <c r="D165" s="20" t="s">
        <v>234</v>
      </c>
      <c r="E165" s="9">
        <v>9.7000000000000003E-2</v>
      </c>
      <c r="F165" s="84">
        <v>179.31607199999988</v>
      </c>
      <c r="G165" s="66">
        <v>0</v>
      </c>
      <c r="H165" s="29">
        <f t="shared" si="6"/>
        <v>0</v>
      </c>
      <c r="I165" s="30">
        <f t="shared" si="11"/>
        <v>0</v>
      </c>
      <c r="J165" s="8"/>
    </row>
    <row r="166" spans="2:10" ht="15.6">
      <c r="B166" s="248"/>
      <c r="C166" s="19" t="s">
        <v>235</v>
      </c>
      <c r="D166" s="20" t="s">
        <v>236</v>
      </c>
      <c r="E166" s="9">
        <v>0.11600000000000001</v>
      </c>
      <c r="F166" s="84">
        <v>214.37426399999987</v>
      </c>
      <c r="G166" s="66">
        <v>0</v>
      </c>
      <c r="H166" s="29">
        <f t="shared" ref="H166:H169" si="12">SUM(E166*G166)</f>
        <v>0</v>
      </c>
      <c r="I166" s="30">
        <f t="shared" si="11"/>
        <v>0</v>
      </c>
      <c r="J166" s="8"/>
    </row>
    <row r="167" spans="2:10" ht="14.4" customHeight="1">
      <c r="B167" s="248"/>
      <c r="C167" s="19" t="s">
        <v>237</v>
      </c>
      <c r="D167" s="20" t="s">
        <v>238</v>
      </c>
      <c r="E167" s="9">
        <v>0.13500000000000001</v>
      </c>
      <c r="F167" s="84">
        <v>249.48580799999982</v>
      </c>
      <c r="G167" s="66">
        <v>0</v>
      </c>
      <c r="H167" s="29">
        <f t="shared" si="12"/>
        <v>0</v>
      </c>
      <c r="I167" s="30">
        <f t="shared" si="11"/>
        <v>0</v>
      </c>
      <c r="J167" s="12"/>
    </row>
    <row r="168" spans="2:10" ht="14.4" customHeight="1">
      <c r="B168" s="248"/>
      <c r="C168" s="19" t="s">
        <v>239</v>
      </c>
      <c r="D168" s="20" t="s">
        <v>240</v>
      </c>
      <c r="E168" s="9">
        <v>0.193</v>
      </c>
      <c r="F168" s="84">
        <v>356.82113999999973</v>
      </c>
      <c r="G168" s="66">
        <v>0</v>
      </c>
      <c r="H168" s="29">
        <f t="shared" si="12"/>
        <v>0</v>
      </c>
      <c r="I168" s="30">
        <f t="shared" si="11"/>
        <v>0</v>
      </c>
      <c r="J168" s="12"/>
    </row>
    <row r="169" spans="2:10" ht="14.4" customHeight="1">
      <c r="B169" s="248"/>
      <c r="C169" s="19" t="s">
        <v>40</v>
      </c>
      <c r="D169" s="20" t="s">
        <v>241</v>
      </c>
      <c r="E169" s="9">
        <v>0.14499999999999999</v>
      </c>
      <c r="F169" s="84">
        <v>267.9811679999998</v>
      </c>
      <c r="G169" s="66">
        <v>0</v>
      </c>
      <c r="H169" s="29">
        <f t="shared" si="12"/>
        <v>0</v>
      </c>
      <c r="I169" s="30">
        <f t="shared" si="11"/>
        <v>0</v>
      </c>
      <c r="J169" s="12"/>
    </row>
    <row r="170" spans="2:10" ht="15.6" customHeight="1">
      <c r="B170" s="96"/>
      <c r="C170" s="88"/>
      <c r="D170" s="89"/>
      <c r="E170" s="94"/>
      <c r="F170" s="90"/>
      <c r="G170" s="91"/>
      <c r="H170" s="11"/>
      <c r="I170" s="90"/>
      <c r="J170" s="12"/>
    </row>
    <row r="171" spans="2:10" ht="14.4" customHeight="1">
      <c r="B171" s="193" t="s">
        <v>375</v>
      </c>
      <c r="C171" s="193"/>
      <c r="D171" s="193"/>
      <c r="E171" s="193"/>
      <c r="F171" s="193"/>
      <c r="G171" s="193"/>
      <c r="H171" s="193"/>
      <c r="I171" s="193"/>
      <c r="J171" s="12"/>
    </row>
    <row r="172" spans="2:10" ht="14.4" customHeight="1">
      <c r="B172" s="189" t="s">
        <v>441</v>
      </c>
      <c r="C172" s="189"/>
      <c r="D172" s="189"/>
      <c r="E172" s="189"/>
      <c r="F172" s="189"/>
      <c r="G172" s="189"/>
      <c r="H172" s="189"/>
      <c r="I172" s="189"/>
      <c r="J172" s="12"/>
    </row>
    <row r="173" spans="2:10" ht="14.4" customHeight="1">
      <c r="B173" s="13" t="s">
        <v>7</v>
      </c>
      <c r="C173" s="13" t="s">
        <v>8</v>
      </c>
      <c r="D173" s="41" t="s">
        <v>442</v>
      </c>
      <c r="E173" s="31"/>
      <c r="F173" s="15" t="s">
        <v>10</v>
      </c>
      <c r="G173" s="15" t="s">
        <v>245</v>
      </c>
      <c r="H173" s="15"/>
      <c r="I173" s="15" t="s">
        <v>247</v>
      </c>
      <c r="J173" s="12"/>
    </row>
    <row r="174" spans="2:10" ht="15.6" customHeight="1">
      <c r="B174" s="175" t="s">
        <v>268</v>
      </c>
      <c r="C174" s="34">
        <v>1000</v>
      </c>
      <c r="D174" s="38" t="s">
        <v>269</v>
      </c>
      <c r="E174" s="31"/>
      <c r="F174" s="106">
        <v>5.1869999999999994</v>
      </c>
      <c r="G174" s="86">
        <v>0</v>
      </c>
      <c r="H174" s="15"/>
      <c r="I174" s="84">
        <f>SUM(F174*G174)</f>
        <v>0</v>
      </c>
      <c r="J174" s="12"/>
    </row>
    <row r="175" spans="2:10" ht="15.6">
      <c r="B175" s="176"/>
      <c r="C175" s="34">
        <v>1001</v>
      </c>
      <c r="D175" s="38" t="s">
        <v>270</v>
      </c>
      <c r="E175" s="31"/>
      <c r="F175" s="106">
        <v>14.375399999999997</v>
      </c>
      <c r="G175" s="87">
        <v>0</v>
      </c>
      <c r="H175" s="15"/>
      <c r="I175" s="84">
        <f t="shared" ref="I175:I238" si="13">SUM(F175*G175)</f>
        <v>0</v>
      </c>
      <c r="J175" s="12"/>
    </row>
    <row r="176" spans="2:10" ht="15.6">
      <c r="B176" s="176"/>
      <c r="C176" s="34">
        <v>1004</v>
      </c>
      <c r="D176" s="38" t="s">
        <v>271</v>
      </c>
      <c r="E176" s="31"/>
      <c r="F176" s="106">
        <v>116.18879999999999</v>
      </c>
      <c r="G176" s="87">
        <v>0</v>
      </c>
      <c r="H176" s="15"/>
      <c r="I176" s="84">
        <f t="shared" si="13"/>
        <v>0</v>
      </c>
      <c r="J176" s="12"/>
    </row>
    <row r="177" spans="2:10" ht="15.6">
      <c r="B177" s="176"/>
      <c r="C177" s="34">
        <v>1008</v>
      </c>
      <c r="D177" s="38" t="s">
        <v>510</v>
      </c>
      <c r="E177" s="31"/>
      <c r="F177" s="106">
        <v>17.339399999999998</v>
      </c>
      <c r="G177" s="87">
        <v>0</v>
      </c>
      <c r="H177" s="15"/>
      <c r="I177" s="84">
        <f t="shared" si="13"/>
        <v>0</v>
      </c>
      <c r="J177" s="12"/>
    </row>
    <row r="178" spans="2:10" ht="15.6">
      <c r="B178" s="176"/>
      <c r="C178" s="117">
        <v>1134</v>
      </c>
      <c r="D178" s="39" t="s">
        <v>272</v>
      </c>
      <c r="E178" s="31"/>
      <c r="F178" s="106">
        <v>1.482</v>
      </c>
      <c r="G178" s="86">
        <v>0</v>
      </c>
      <c r="H178" s="15"/>
      <c r="I178" s="84">
        <f t="shared" si="13"/>
        <v>0</v>
      </c>
      <c r="J178" s="12"/>
    </row>
    <row r="179" spans="2:10" ht="15.6">
      <c r="B179" s="176"/>
      <c r="C179" s="117">
        <v>1406</v>
      </c>
      <c r="D179" s="39" t="s">
        <v>511</v>
      </c>
      <c r="E179" s="31"/>
      <c r="F179" s="106">
        <v>72.03</v>
      </c>
      <c r="G179" s="86">
        <v>0</v>
      </c>
      <c r="H179" s="15"/>
      <c r="I179" s="84">
        <f t="shared" si="13"/>
        <v>0</v>
      </c>
      <c r="J179" s="12"/>
    </row>
    <row r="180" spans="2:10" ht="15.6">
      <c r="B180" s="177"/>
      <c r="C180" s="117">
        <v>1422</v>
      </c>
      <c r="D180" s="39" t="s">
        <v>512</v>
      </c>
      <c r="E180" s="31"/>
      <c r="F180" s="106">
        <v>72.03</v>
      </c>
      <c r="G180" s="86">
        <v>0</v>
      </c>
      <c r="H180" s="15"/>
      <c r="I180" s="84">
        <f t="shared" si="13"/>
        <v>0</v>
      </c>
      <c r="J180" s="12"/>
    </row>
    <row r="181" spans="2:10" ht="15.6">
      <c r="B181" s="13" t="s">
        <v>7</v>
      </c>
      <c r="C181" s="13" t="s">
        <v>8</v>
      </c>
      <c r="D181" s="41" t="s">
        <v>442</v>
      </c>
      <c r="E181" s="31"/>
      <c r="F181" s="15" t="s">
        <v>10</v>
      </c>
      <c r="G181" s="15" t="s">
        <v>245</v>
      </c>
      <c r="H181" s="15"/>
      <c r="I181" s="15" t="s">
        <v>247</v>
      </c>
      <c r="J181" s="12"/>
    </row>
    <row r="182" spans="2:10" ht="15.6" customHeight="1">
      <c r="B182" s="190" t="s">
        <v>273</v>
      </c>
      <c r="C182" s="34">
        <v>1011</v>
      </c>
      <c r="D182" s="38" t="s">
        <v>274</v>
      </c>
      <c r="E182" s="31"/>
      <c r="F182" s="106">
        <v>17.339399999999998</v>
      </c>
      <c r="G182" s="86">
        <v>0</v>
      </c>
      <c r="H182" s="15"/>
      <c r="I182" s="84">
        <f t="shared" si="13"/>
        <v>0</v>
      </c>
      <c r="J182" s="12"/>
    </row>
    <row r="183" spans="2:10" ht="15.6">
      <c r="B183" s="190"/>
      <c r="C183" s="34">
        <v>1100</v>
      </c>
      <c r="D183" s="38" t="s">
        <v>275</v>
      </c>
      <c r="E183" s="31"/>
      <c r="F183" s="106">
        <v>9.3365999999999989</v>
      </c>
      <c r="G183" s="86">
        <v>0</v>
      </c>
      <c r="H183" s="15"/>
      <c r="I183" s="84">
        <f t="shared" si="13"/>
        <v>0</v>
      </c>
      <c r="J183" s="12"/>
    </row>
    <row r="184" spans="2:10" ht="15.6">
      <c r="B184" s="190"/>
      <c r="C184" s="34">
        <v>1101</v>
      </c>
      <c r="D184" s="38" t="s">
        <v>276</v>
      </c>
      <c r="E184" s="31"/>
      <c r="F184" s="106">
        <v>2.964</v>
      </c>
      <c r="G184" s="86">
        <v>0</v>
      </c>
      <c r="H184" s="15"/>
      <c r="I184" s="84">
        <f t="shared" si="13"/>
        <v>0</v>
      </c>
      <c r="J184" s="12"/>
    </row>
    <row r="185" spans="2:10" ht="15.6">
      <c r="B185" s="190"/>
      <c r="C185" s="34">
        <v>1102</v>
      </c>
      <c r="D185" s="38" t="s">
        <v>277</v>
      </c>
      <c r="E185" s="31"/>
      <c r="F185" s="106">
        <v>1.482</v>
      </c>
      <c r="G185" s="86">
        <v>0</v>
      </c>
      <c r="H185" s="15"/>
      <c r="I185" s="84">
        <f t="shared" si="13"/>
        <v>0</v>
      </c>
      <c r="J185" s="12"/>
    </row>
    <row r="186" spans="2:10" ht="15.6">
      <c r="B186" s="190"/>
      <c r="C186" s="34">
        <v>1105</v>
      </c>
      <c r="D186" s="38" t="s">
        <v>278</v>
      </c>
      <c r="E186" s="31"/>
      <c r="F186" s="106">
        <v>1.9265999999999999</v>
      </c>
      <c r="G186" s="86">
        <v>0</v>
      </c>
      <c r="H186" s="15"/>
      <c r="I186" s="84">
        <f t="shared" si="13"/>
        <v>0</v>
      </c>
      <c r="J186" s="12"/>
    </row>
    <row r="187" spans="2:10" ht="15.6">
      <c r="B187" s="190"/>
      <c r="C187" s="34">
        <v>1103</v>
      </c>
      <c r="D187" s="38" t="s">
        <v>279</v>
      </c>
      <c r="E187" s="31"/>
      <c r="F187" s="106">
        <v>17.339399999999998</v>
      </c>
      <c r="G187" s="86">
        <v>0</v>
      </c>
      <c r="H187" s="15"/>
      <c r="I187" s="84">
        <f t="shared" si="13"/>
        <v>0</v>
      </c>
      <c r="J187" s="12"/>
    </row>
    <row r="188" spans="2:10" ht="15.6">
      <c r="B188" s="190"/>
      <c r="C188" s="34">
        <v>1104</v>
      </c>
      <c r="D188" s="38" t="s">
        <v>280</v>
      </c>
      <c r="E188" s="31"/>
      <c r="F188" s="106">
        <v>17.339399999999998</v>
      </c>
      <c r="G188" s="86">
        <v>0</v>
      </c>
      <c r="H188" s="15"/>
      <c r="I188" s="84">
        <f t="shared" si="13"/>
        <v>0</v>
      </c>
      <c r="J188" s="12"/>
    </row>
    <row r="189" spans="2:10" ht="15.6">
      <c r="B189" s="190"/>
      <c r="C189" s="34">
        <v>1106</v>
      </c>
      <c r="D189" s="38" t="s">
        <v>281</v>
      </c>
      <c r="E189" s="31"/>
      <c r="F189" s="106">
        <v>2.964</v>
      </c>
      <c r="G189" s="86">
        <v>0</v>
      </c>
      <c r="H189" s="15"/>
      <c r="I189" s="84">
        <f t="shared" si="13"/>
        <v>0</v>
      </c>
      <c r="J189" s="12"/>
    </row>
    <row r="190" spans="2:10" ht="15.6">
      <c r="B190" s="190"/>
      <c r="C190" s="34">
        <v>1107</v>
      </c>
      <c r="D190" s="38" t="s">
        <v>282</v>
      </c>
      <c r="E190" s="31"/>
      <c r="F190" s="106">
        <v>2.964</v>
      </c>
      <c r="G190" s="86">
        <v>0</v>
      </c>
      <c r="H190" s="15"/>
      <c r="I190" s="84">
        <f t="shared" si="13"/>
        <v>0</v>
      </c>
      <c r="J190" s="12"/>
    </row>
    <row r="191" spans="2:10" ht="15.6">
      <c r="B191" s="190"/>
      <c r="C191" s="34">
        <v>1108</v>
      </c>
      <c r="D191" s="38" t="s">
        <v>283</v>
      </c>
      <c r="E191" s="31"/>
      <c r="F191" s="106">
        <v>1.482</v>
      </c>
      <c r="G191" s="86">
        <v>0</v>
      </c>
      <c r="H191" s="15"/>
      <c r="I191" s="84">
        <f t="shared" si="13"/>
        <v>0</v>
      </c>
      <c r="J191" s="12"/>
    </row>
    <row r="192" spans="2:10" ht="15.6">
      <c r="B192" s="190"/>
      <c r="C192" s="34">
        <v>1113</v>
      </c>
      <c r="D192" s="38" t="s">
        <v>284</v>
      </c>
      <c r="E192" s="31"/>
      <c r="F192" s="106">
        <v>2.964</v>
      </c>
      <c r="G192" s="86">
        <v>0</v>
      </c>
      <c r="H192" s="15"/>
      <c r="I192" s="84">
        <f t="shared" si="13"/>
        <v>0</v>
      </c>
      <c r="J192" s="12"/>
    </row>
    <row r="193" spans="2:10" ht="15.6">
      <c r="B193" s="190"/>
      <c r="C193" s="34">
        <v>1120</v>
      </c>
      <c r="D193" s="38" t="s">
        <v>285</v>
      </c>
      <c r="E193" s="31"/>
      <c r="F193" s="106">
        <v>1.482</v>
      </c>
      <c r="G193" s="86">
        <v>0</v>
      </c>
      <c r="H193" s="15"/>
      <c r="I193" s="84">
        <f t="shared" si="13"/>
        <v>0</v>
      </c>
      <c r="J193" s="12"/>
    </row>
    <row r="194" spans="2:10" ht="15.6">
      <c r="B194" s="190"/>
      <c r="C194" s="34">
        <v>1121</v>
      </c>
      <c r="D194" s="38" t="s">
        <v>286</v>
      </c>
      <c r="E194" s="31"/>
      <c r="F194" s="106">
        <v>2.964</v>
      </c>
      <c r="G194" s="86">
        <v>0</v>
      </c>
      <c r="H194" s="15"/>
      <c r="I194" s="84">
        <f t="shared" si="13"/>
        <v>0</v>
      </c>
      <c r="J194" s="12"/>
    </row>
    <row r="195" spans="2:10" ht="15.6">
      <c r="B195" s="190"/>
      <c r="C195" s="34">
        <v>1123</v>
      </c>
      <c r="D195" s="38" t="s">
        <v>287</v>
      </c>
      <c r="E195" s="31"/>
      <c r="F195" s="106">
        <v>5.1869999999999994</v>
      </c>
      <c r="G195" s="86">
        <v>0</v>
      </c>
      <c r="H195" s="15"/>
      <c r="I195" s="84">
        <f t="shared" si="13"/>
        <v>0</v>
      </c>
      <c r="J195" s="12"/>
    </row>
    <row r="196" spans="2:10" ht="15.6">
      <c r="B196" s="190"/>
      <c r="C196" s="34">
        <v>1124</v>
      </c>
      <c r="D196" s="38" t="s">
        <v>288</v>
      </c>
      <c r="E196" s="31"/>
      <c r="F196" s="106">
        <v>1.482</v>
      </c>
      <c r="G196" s="86">
        <v>0</v>
      </c>
      <c r="H196" s="15"/>
      <c r="I196" s="84">
        <f t="shared" si="13"/>
        <v>0</v>
      </c>
      <c r="J196" s="12"/>
    </row>
    <row r="197" spans="2:10" ht="15.6">
      <c r="B197" s="190"/>
      <c r="C197" s="34">
        <v>1130</v>
      </c>
      <c r="D197" s="38" t="s">
        <v>289</v>
      </c>
      <c r="E197" s="31"/>
      <c r="F197" s="106">
        <v>1.482</v>
      </c>
      <c r="G197" s="86">
        <v>0</v>
      </c>
      <c r="H197" s="15"/>
      <c r="I197" s="84">
        <f t="shared" si="13"/>
        <v>0</v>
      </c>
      <c r="J197" s="12"/>
    </row>
    <row r="198" spans="2:10" ht="15.6">
      <c r="B198" s="190"/>
      <c r="C198" s="34">
        <v>1133</v>
      </c>
      <c r="D198" s="38" t="s">
        <v>290</v>
      </c>
      <c r="E198" s="31"/>
      <c r="F198" s="106">
        <v>57.797999999999988</v>
      </c>
      <c r="G198" s="86">
        <v>0</v>
      </c>
      <c r="H198" s="15"/>
      <c r="I198" s="84">
        <f t="shared" si="13"/>
        <v>0</v>
      </c>
      <c r="J198" s="12"/>
    </row>
    <row r="199" spans="2:10" ht="15.6">
      <c r="B199" s="190"/>
      <c r="C199" s="34">
        <v>1136</v>
      </c>
      <c r="D199" s="38" t="s">
        <v>291</v>
      </c>
      <c r="E199" s="31"/>
      <c r="F199" s="106">
        <v>5.7797999999999998</v>
      </c>
      <c r="G199" s="86">
        <v>0</v>
      </c>
      <c r="H199" s="15"/>
      <c r="I199" s="84">
        <f t="shared" si="13"/>
        <v>0</v>
      </c>
      <c r="J199" s="12"/>
    </row>
    <row r="200" spans="2:10" ht="15.6">
      <c r="B200" s="13" t="s">
        <v>7</v>
      </c>
      <c r="C200" s="13" t="s">
        <v>8</v>
      </c>
      <c r="D200" s="41" t="s">
        <v>442</v>
      </c>
      <c r="E200" s="31"/>
      <c r="F200" s="15" t="s">
        <v>10</v>
      </c>
      <c r="G200" s="15" t="s">
        <v>245</v>
      </c>
      <c r="H200" s="15"/>
      <c r="I200" s="15" t="s">
        <v>247</v>
      </c>
      <c r="J200" s="12"/>
    </row>
    <row r="201" spans="2:10" ht="15.6" customHeight="1">
      <c r="B201" s="190" t="s">
        <v>372</v>
      </c>
      <c r="C201" s="34">
        <v>1201</v>
      </c>
      <c r="D201" s="38" t="s">
        <v>292</v>
      </c>
      <c r="E201" s="31"/>
      <c r="F201" s="106">
        <v>57.797999999999988</v>
      </c>
      <c r="G201" s="86">
        <v>0</v>
      </c>
      <c r="H201" s="15"/>
      <c r="I201" s="84">
        <f t="shared" si="13"/>
        <v>0</v>
      </c>
      <c r="J201" s="12"/>
    </row>
    <row r="202" spans="2:10" ht="15.6">
      <c r="B202" s="190"/>
      <c r="C202" s="34">
        <v>1202</v>
      </c>
      <c r="D202" s="38" t="s">
        <v>513</v>
      </c>
      <c r="E202" s="31"/>
      <c r="F202" s="106">
        <v>6.6</v>
      </c>
      <c r="G202" s="86">
        <v>0</v>
      </c>
      <c r="H202" s="15"/>
      <c r="I202" s="84">
        <f t="shared" si="13"/>
        <v>0</v>
      </c>
      <c r="J202" s="12"/>
    </row>
    <row r="203" spans="2:10" ht="15.6">
      <c r="B203" s="190"/>
      <c r="C203" s="34">
        <v>1204</v>
      </c>
      <c r="D203" s="38" t="s">
        <v>514</v>
      </c>
      <c r="E203" s="31"/>
      <c r="F203" s="106">
        <v>2.3712</v>
      </c>
      <c r="G203" s="86">
        <v>0</v>
      </c>
      <c r="H203" s="15"/>
      <c r="I203" s="84">
        <f t="shared" si="13"/>
        <v>0</v>
      </c>
      <c r="J203" s="12"/>
    </row>
    <row r="204" spans="2:10" ht="15.6">
      <c r="B204" s="190"/>
      <c r="C204" s="34">
        <v>1222</v>
      </c>
      <c r="D204" s="38" t="s">
        <v>515</v>
      </c>
      <c r="E204" s="31"/>
      <c r="F204" s="106">
        <v>6.6</v>
      </c>
      <c r="G204" s="86">
        <v>0</v>
      </c>
      <c r="H204" s="15"/>
      <c r="I204" s="84">
        <f t="shared" si="13"/>
        <v>0</v>
      </c>
      <c r="J204" s="12"/>
    </row>
    <row r="205" spans="2:10" ht="15.6">
      <c r="B205" s="190"/>
      <c r="C205" s="34">
        <v>1224</v>
      </c>
      <c r="D205" s="38" t="s">
        <v>516</v>
      </c>
      <c r="E205" s="31"/>
      <c r="F205" s="106">
        <v>2.37</v>
      </c>
      <c r="G205" s="86">
        <v>0</v>
      </c>
      <c r="H205" s="15"/>
      <c r="I205" s="84">
        <f t="shared" si="13"/>
        <v>0</v>
      </c>
      <c r="J205" s="12"/>
    </row>
    <row r="206" spans="2:10" ht="15.6">
      <c r="B206" s="190"/>
      <c r="C206" s="34">
        <v>1210</v>
      </c>
      <c r="D206" s="38" t="s">
        <v>293</v>
      </c>
      <c r="E206" s="31"/>
      <c r="F206" s="106">
        <v>92.921399999999977</v>
      </c>
      <c r="G206" s="86">
        <v>0</v>
      </c>
      <c r="H206" s="15"/>
      <c r="I206" s="84">
        <f t="shared" si="13"/>
        <v>0</v>
      </c>
      <c r="J206" s="12"/>
    </row>
    <row r="207" spans="2:10" ht="15.6">
      <c r="B207" s="190"/>
      <c r="C207" s="154">
        <v>1502</v>
      </c>
      <c r="D207" s="38" t="s">
        <v>294</v>
      </c>
      <c r="E207" s="31"/>
      <c r="F207" s="106">
        <v>72.025199999999998</v>
      </c>
      <c r="G207" s="86">
        <v>0</v>
      </c>
      <c r="H207" s="15"/>
      <c r="I207" s="84">
        <f t="shared" si="13"/>
        <v>0</v>
      </c>
      <c r="J207" s="12"/>
    </row>
    <row r="208" spans="2:10" ht="15.6">
      <c r="B208" s="190"/>
      <c r="C208" s="155"/>
      <c r="D208" s="38" t="s">
        <v>295</v>
      </c>
      <c r="E208" s="31"/>
      <c r="F208" s="106">
        <v>144.06</v>
      </c>
      <c r="G208" s="86">
        <v>0</v>
      </c>
      <c r="H208" s="15"/>
      <c r="I208" s="84">
        <f t="shared" si="13"/>
        <v>0</v>
      </c>
      <c r="J208" s="12"/>
    </row>
    <row r="209" spans="2:10" ht="15.6">
      <c r="B209" s="190"/>
      <c r="C209" s="156"/>
      <c r="D209" s="38" t="s">
        <v>296</v>
      </c>
      <c r="E209" s="31"/>
      <c r="F209" s="106">
        <v>216.09</v>
      </c>
      <c r="G209" s="86">
        <v>0</v>
      </c>
      <c r="H209" s="15"/>
      <c r="I209" s="84">
        <f t="shared" si="13"/>
        <v>0</v>
      </c>
      <c r="J209" s="12"/>
    </row>
    <row r="210" spans="2:10" ht="15.6">
      <c r="B210" s="190"/>
      <c r="C210" s="34">
        <v>1505</v>
      </c>
      <c r="D210" s="38" t="s">
        <v>297</v>
      </c>
      <c r="E210" s="31"/>
      <c r="F210" s="106">
        <v>619.32779999999991</v>
      </c>
      <c r="G210" s="86">
        <v>0</v>
      </c>
      <c r="H210" s="15"/>
      <c r="I210" s="84">
        <f t="shared" si="13"/>
        <v>0</v>
      </c>
      <c r="J210" s="12"/>
    </row>
    <row r="211" spans="2:10" ht="15.6">
      <c r="B211" s="190"/>
      <c r="C211" s="34">
        <v>1536</v>
      </c>
      <c r="D211" s="38" t="s">
        <v>298</v>
      </c>
      <c r="E211" s="31"/>
      <c r="F211" s="106">
        <v>725.8836</v>
      </c>
      <c r="G211" s="86">
        <v>0</v>
      </c>
      <c r="H211" s="15"/>
      <c r="I211" s="84">
        <f t="shared" si="13"/>
        <v>0</v>
      </c>
      <c r="J211" s="12"/>
    </row>
    <row r="212" spans="2:10" ht="15.6">
      <c r="B212" s="190"/>
      <c r="C212" s="34">
        <v>1301</v>
      </c>
      <c r="D212" s="38" t="s">
        <v>299</v>
      </c>
      <c r="E212" s="31"/>
      <c r="F212" s="106">
        <v>58.094399999999993</v>
      </c>
      <c r="G212" s="86">
        <v>0</v>
      </c>
      <c r="H212" s="15"/>
      <c r="I212" s="84">
        <f t="shared" si="13"/>
        <v>0</v>
      </c>
      <c r="J212" s="12"/>
    </row>
    <row r="213" spans="2:10" ht="15.6">
      <c r="B213" s="13" t="s">
        <v>7</v>
      </c>
      <c r="C213" s="13" t="s">
        <v>8</v>
      </c>
      <c r="D213" s="41" t="s">
        <v>442</v>
      </c>
      <c r="E213" s="31"/>
      <c r="F213" s="15" t="s">
        <v>10</v>
      </c>
      <c r="G213" s="15" t="s">
        <v>245</v>
      </c>
      <c r="H213" s="15"/>
      <c r="I213" s="15" t="s">
        <v>247</v>
      </c>
      <c r="J213" s="12"/>
    </row>
    <row r="214" spans="2:10" ht="15.6" customHeight="1">
      <c r="B214" s="199" t="s">
        <v>373</v>
      </c>
      <c r="C214" s="34">
        <v>1212</v>
      </c>
      <c r="D214" s="38" t="s">
        <v>517</v>
      </c>
      <c r="E214" s="31"/>
      <c r="F214" s="107">
        <v>0</v>
      </c>
      <c r="G214" s="86">
        <v>0</v>
      </c>
      <c r="H214" s="15"/>
      <c r="I214" s="84">
        <f t="shared" si="13"/>
        <v>0</v>
      </c>
      <c r="J214" s="12"/>
    </row>
    <row r="215" spans="2:10" ht="15.6" customHeight="1">
      <c r="B215" s="199"/>
      <c r="C215" s="34">
        <v>1223</v>
      </c>
      <c r="D215" s="38" t="s">
        <v>518</v>
      </c>
      <c r="E215" s="31"/>
      <c r="F215" s="107">
        <v>0</v>
      </c>
      <c r="G215" s="86">
        <v>0</v>
      </c>
      <c r="H215" s="15"/>
      <c r="I215" s="84">
        <f t="shared" si="13"/>
        <v>0</v>
      </c>
      <c r="J215" s="12"/>
    </row>
    <row r="216" spans="2:10" ht="15.6">
      <c r="B216" s="199"/>
      <c r="C216" s="36">
        <v>1537</v>
      </c>
      <c r="D216" s="40" t="s">
        <v>300</v>
      </c>
      <c r="E216" s="31"/>
      <c r="F216" s="107">
        <v>0</v>
      </c>
      <c r="G216" s="86">
        <v>0</v>
      </c>
      <c r="H216" s="15"/>
      <c r="I216" s="84">
        <f t="shared" si="13"/>
        <v>0</v>
      </c>
      <c r="J216" s="12"/>
    </row>
    <row r="217" spans="2:10" ht="15.6">
      <c r="B217" s="13" t="s">
        <v>7</v>
      </c>
      <c r="C217" s="13" t="s">
        <v>8</v>
      </c>
      <c r="D217" s="41" t="s">
        <v>442</v>
      </c>
      <c r="E217" s="31"/>
      <c r="F217" s="15" t="s">
        <v>10</v>
      </c>
      <c r="G217" s="15" t="s">
        <v>245</v>
      </c>
      <c r="H217" s="15"/>
      <c r="I217" s="15" t="s">
        <v>247</v>
      </c>
      <c r="J217" s="12"/>
    </row>
    <row r="218" spans="2:10" ht="15.6" customHeight="1">
      <c r="B218" s="175" t="s">
        <v>301</v>
      </c>
      <c r="C218" s="34">
        <v>1207</v>
      </c>
      <c r="D218" s="38" t="s">
        <v>302</v>
      </c>
      <c r="E218" s="31"/>
      <c r="F218" s="106">
        <v>174.28319999999999</v>
      </c>
      <c r="G218" s="86">
        <v>0</v>
      </c>
      <c r="H218" s="15"/>
      <c r="I218" s="84">
        <f t="shared" si="13"/>
        <v>0</v>
      </c>
      <c r="J218" s="12"/>
    </row>
    <row r="219" spans="2:10" ht="15.6">
      <c r="B219" s="176"/>
      <c r="C219" s="34">
        <v>1420</v>
      </c>
      <c r="D219" s="38" t="s">
        <v>303</v>
      </c>
      <c r="E219" s="31"/>
      <c r="F219" s="106">
        <v>232.0812</v>
      </c>
      <c r="G219" s="86">
        <v>0</v>
      </c>
      <c r="H219" s="15"/>
      <c r="I219" s="84">
        <f t="shared" si="13"/>
        <v>0</v>
      </c>
      <c r="J219" s="12"/>
    </row>
    <row r="220" spans="2:10" ht="15.6">
      <c r="B220" s="176"/>
      <c r="C220" s="34">
        <v>1421</v>
      </c>
      <c r="D220" s="38" t="s">
        <v>519</v>
      </c>
      <c r="E220" s="31"/>
      <c r="F220" s="106">
        <v>232.0812</v>
      </c>
      <c r="G220" s="86">
        <v>0</v>
      </c>
      <c r="H220" s="15"/>
      <c r="I220" s="84">
        <f t="shared" si="13"/>
        <v>0</v>
      </c>
      <c r="J220" s="12"/>
    </row>
    <row r="221" spans="2:10" ht="15.6">
      <c r="B221" s="176"/>
      <c r="C221" s="34">
        <v>1503</v>
      </c>
      <c r="D221" s="38" t="s">
        <v>304</v>
      </c>
      <c r="E221" s="31"/>
      <c r="F221" s="106">
        <v>1556.5445999999999</v>
      </c>
      <c r="G221" s="86">
        <v>0</v>
      </c>
      <c r="H221" s="15"/>
      <c r="I221" s="84">
        <f t="shared" si="13"/>
        <v>0</v>
      </c>
      <c r="J221" s="12"/>
    </row>
    <row r="222" spans="2:10" ht="15.6">
      <c r="B222" s="176"/>
      <c r="C222" s="34">
        <v>1538</v>
      </c>
      <c r="D222" s="38" t="s">
        <v>305</v>
      </c>
      <c r="E222" s="31"/>
      <c r="F222" s="106">
        <v>406.21619999999996</v>
      </c>
      <c r="G222" s="86">
        <v>0</v>
      </c>
      <c r="H222" s="15"/>
      <c r="I222" s="84">
        <f t="shared" si="13"/>
        <v>0</v>
      </c>
      <c r="J222" s="12"/>
    </row>
    <row r="223" spans="2:10" ht="15.6">
      <c r="B223" s="176"/>
      <c r="C223" s="34">
        <v>1508</v>
      </c>
      <c r="D223" s="38" t="s">
        <v>306</v>
      </c>
      <c r="E223" s="31"/>
      <c r="F223" s="106">
        <v>696.54</v>
      </c>
      <c r="G223" s="86">
        <v>0</v>
      </c>
      <c r="H223" s="15"/>
      <c r="I223" s="84">
        <f t="shared" si="13"/>
        <v>0</v>
      </c>
      <c r="J223" s="12"/>
    </row>
    <row r="224" spans="2:10" ht="15.6">
      <c r="B224" s="176"/>
      <c r="C224" s="34">
        <v>1509</v>
      </c>
      <c r="D224" s="38" t="s">
        <v>307</v>
      </c>
      <c r="E224" s="31"/>
      <c r="F224" s="106">
        <v>696.54</v>
      </c>
      <c r="G224" s="86">
        <v>0</v>
      </c>
      <c r="H224" s="15"/>
      <c r="I224" s="84">
        <f t="shared" si="13"/>
        <v>0</v>
      </c>
      <c r="J224" s="12"/>
    </row>
    <row r="225" spans="2:10" ht="15.6">
      <c r="B225" s="176"/>
      <c r="C225" s="34">
        <v>1510</v>
      </c>
      <c r="D225" s="38" t="s">
        <v>308</v>
      </c>
      <c r="E225" s="31"/>
      <c r="F225" s="106">
        <v>696.54</v>
      </c>
      <c r="G225" s="86">
        <v>0</v>
      </c>
      <c r="H225" s="15"/>
      <c r="I225" s="84">
        <f t="shared" si="13"/>
        <v>0</v>
      </c>
      <c r="J225" s="12"/>
    </row>
    <row r="226" spans="2:10" ht="15.6">
      <c r="B226" s="176"/>
      <c r="C226" s="34">
        <v>1511</v>
      </c>
      <c r="D226" s="38" t="s">
        <v>309</v>
      </c>
      <c r="E226" s="31"/>
      <c r="F226" s="106">
        <v>696.54</v>
      </c>
      <c r="G226" s="86">
        <v>0</v>
      </c>
      <c r="H226" s="15"/>
      <c r="I226" s="84">
        <f t="shared" si="13"/>
        <v>0</v>
      </c>
      <c r="J226" s="12"/>
    </row>
    <row r="227" spans="2:10" ht="15.6">
      <c r="B227" s="176"/>
      <c r="C227" s="34">
        <v>1512</v>
      </c>
      <c r="D227" s="38" t="s">
        <v>310</v>
      </c>
      <c r="E227" s="31"/>
      <c r="F227" s="106">
        <v>696.54</v>
      </c>
      <c r="G227" s="86">
        <v>0</v>
      </c>
      <c r="H227" s="15"/>
      <c r="I227" s="84">
        <f t="shared" si="13"/>
        <v>0</v>
      </c>
      <c r="J227" s="12"/>
    </row>
    <row r="228" spans="2:10" ht="15.6">
      <c r="B228" s="176"/>
      <c r="C228" s="34">
        <v>1513</v>
      </c>
      <c r="D228" s="38" t="s">
        <v>311</v>
      </c>
      <c r="E228" s="31"/>
      <c r="F228" s="106">
        <v>696.54</v>
      </c>
      <c r="G228" s="86">
        <v>0</v>
      </c>
      <c r="H228" s="15"/>
      <c r="I228" s="84">
        <f t="shared" si="13"/>
        <v>0</v>
      </c>
      <c r="J228" s="12"/>
    </row>
    <row r="229" spans="2:10" ht="15.6">
      <c r="B229" s="176"/>
      <c r="C229" s="34">
        <v>1514</v>
      </c>
      <c r="D229" s="38" t="s">
        <v>312</v>
      </c>
      <c r="E229" s="31"/>
      <c r="F229" s="106">
        <v>696.54</v>
      </c>
      <c r="G229" s="86">
        <v>0</v>
      </c>
      <c r="H229" s="15"/>
      <c r="I229" s="84">
        <f t="shared" si="13"/>
        <v>0</v>
      </c>
      <c r="J229" s="12"/>
    </row>
    <row r="230" spans="2:10" ht="15.6">
      <c r="B230" s="176"/>
      <c r="C230" s="34">
        <v>1515</v>
      </c>
      <c r="D230" s="38" t="s">
        <v>313</v>
      </c>
      <c r="E230" s="31"/>
      <c r="F230" s="106">
        <v>696.54</v>
      </c>
      <c r="G230" s="86">
        <v>0</v>
      </c>
      <c r="H230" s="15"/>
      <c r="I230" s="84">
        <f t="shared" si="13"/>
        <v>0</v>
      </c>
      <c r="J230" s="12"/>
    </row>
    <row r="231" spans="2:10" ht="15.6">
      <c r="B231" s="176"/>
      <c r="C231" s="34">
        <v>1516</v>
      </c>
      <c r="D231" s="38" t="s">
        <v>314</v>
      </c>
      <c r="E231" s="31"/>
      <c r="F231" s="106">
        <v>696.54</v>
      </c>
      <c r="G231" s="86">
        <v>0</v>
      </c>
      <c r="H231" s="15"/>
      <c r="I231" s="84">
        <f t="shared" si="13"/>
        <v>0</v>
      </c>
      <c r="J231" s="12"/>
    </row>
    <row r="232" spans="2:10" ht="15.6">
      <c r="B232" s="176"/>
      <c r="C232" s="34">
        <v>1518</v>
      </c>
      <c r="D232" s="38" t="s">
        <v>315</v>
      </c>
      <c r="E232" s="31"/>
      <c r="F232" s="106">
        <v>696.54</v>
      </c>
      <c r="G232" s="86">
        <v>0</v>
      </c>
      <c r="H232" s="15"/>
      <c r="I232" s="84">
        <f t="shared" si="13"/>
        <v>0</v>
      </c>
      <c r="J232" s="12"/>
    </row>
    <row r="233" spans="2:10" ht="15.6">
      <c r="B233" s="176"/>
      <c r="C233" s="34">
        <v>1528</v>
      </c>
      <c r="D233" s="38" t="s">
        <v>316</v>
      </c>
      <c r="E233" s="31"/>
      <c r="F233" s="106">
        <v>696.54</v>
      </c>
      <c r="G233" s="86">
        <v>0</v>
      </c>
      <c r="H233" s="15"/>
      <c r="I233" s="84">
        <f t="shared" si="13"/>
        <v>0</v>
      </c>
      <c r="J233" s="12"/>
    </row>
    <row r="234" spans="2:10" ht="15.6">
      <c r="B234" s="176"/>
      <c r="C234" s="34">
        <v>1532</v>
      </c>
      <c r="D234" s="38" t="s">
        <v>317</v>
      </c>
      <c r="E234" s="31"/>
      <c r="F234" s="106">
        <v>777.75359999999989</v>
      </c>
      <c r="G234" s="86">
        <v>0</v>
      </c>
      <c r="H234" s="15"/>
      <c r="I234" s="84">
        <f t="shared" si="13"/>
        <v>0</v>
      </c>
      <c r="J234" s="12"/>
    </row>
    <row r="235" spans="2:10" ht="15.6">
      <c r="B235" s="176"/>
      <c r="C235" s="34">
        <v>1533</v>
      </c>
      <c r="D235" s="38" t="s">
        <v>318</v>
      </c>
      <c r="E235" s="31"/>
      <c r="F235" s="106">
        <v>696.54</v>
      </c>
      <c r="G235" s="86">
        <v>0</v>
      </c>
      <c r="H235" s="15"/>
      <c r="I235" s="84">
        <f t="shared" si="13"/>
        <v>0</v>
      </c>
      <c r="J235" s="12"/>
    </row>
    <row r="236" spans="2:10" ht="15.6">
      <c r="B236" s="176"/>
      <c r="C236" s="34">
        <v>1534</v>
      </c>
      <c r="D236" s="38" t="s">
        <v>319</v>
      </c>
      <c r="E236" s="31"/>
      <c r="F236" s="106">
        <v>696.54</v>
      </c>
      <c r="G236" s="86">
        <v>0</v>
      </c>
      <c r="H236" s="15"/>
      <c r="I236" s="84">
        <f t="shared" si="13"/>
        <v>0</v>
      </c>
      <c r="J236" s="12"/>
    </row>
    <row r="237" spans="2:10" ht="15.6">
      <c r="B237" s="176"/>
      <c r="C237" s="34">
        <v>1535</v>
      </c>
      <c r="D237" s="38" t="s">
        <v>320</v>
      </c>
      <c r="E237" s="31"/>
      <c r="F237" s="106">
        <v>696.54</v>
      </c>
      <c r="G237" s="86">
        <v>0</v>
      </c>
      <c r="H237" s="15"/>
      <c r="I237" s="84">
        <f t="shared" si="13"/>
        <v>0</v>
      </c>
      <c r="J237" s="12"/>
    </row>
    <row r="238" spans="2:10" ht="15.6">
      <c r="B238" s="176"/>
      <c r="C238" s="34">
        <v>1539</v>
      </c>
      <c r="D238" s="38" t="s">
        <v>321</v>
      </c>
      <c r="E238" s="31"/>
      <c r="F238" s="106">
        <v>696.54</v>
      </c>
      <c r="G238" s="86">
        <v>0</v>
      </c>
      <c r="H238" s="15"/>
      <c r="I238" s="84">
        <f t="shared" si="13"/>
        <v>0</v>
      </c>
      <c r="J238" s="12"/>
    </row>
    <row r="239" spans="2:10" ht="15.6">
      <c r="B239" s="176"/>
      <c r="C239" s="34">
        <v>1540</v>
      </c>
      <c r="D239" s="38" t="s">
        <v>322</v>
      </c>
      <c r="E239" s="31"/>
      <c r="F239" s="106">
        <v>696.54</v>
      </c>
      <c r="G239" s="86">
        <v>0</v>
      </c>
      <c r="H239" s="15"/>
      <c r="I239" s="84">
        <f t="shared" ref="I239:I289" si="14">SUM(F239*G239)</f>
        <v>0</v>
      </c>
      <c r="J239" s="12"/>
    </row>
    <row r="240" spans="2:10" ht="15.6">
      <c r="B240" s="176"/>
      <c r="C240" s="34">
        <v>1541</v>
      </c>
      <c r="D240" s="38" t="s">
        <v>323</v>
      </c>
      <c r="E240" s="31"/>
      <c r="F240" s="106">
        <v>696.54</v>
      </c>
      <c r="G240" s="86">
        <v>0</v>
      </c>
      <c r="H240" s="15"/>
      <c r="I240" s="84">
        <f t="shared" si="14"/>
        <v>0</v>
      </c>
      <c r="J240" s="12"/>
    </row>
    <row r="241" spans="2:10" ht="15.6">
      <c r="B241" s="176"/>
      <c r="C241" s="34">
        <v>1602</v>
      </c>
      <c r="D241" s="38" t="s">
        <v>324</v>
      </c>
      <c r="E241" s="31"/>
      <c r="F241" s="106">
        <v>12.8934</v>
      </c>
      <c r="G241" s="86">
        <v>0</v>
      </c>
      <c r="H241" s="15"/>
      <c r="I241" s="84">
        <f t="shared" si="14"/>
        <v>0</v>
      </c>
      <c r="J241" s="12"/>
    </row>
    <row r="242" spans="2:10" ht="15.6">
      <c r="B242" s="176"/>
      <c r="C242" s="34">
        <v>1605</v>
      </c>
      <c r="D242" s="38" t="s">
        <v>325</v>
      </c>
      <c r="E242" s="31"/>
      <c r="F242" s="106">
        <v>11.5596</v>
      </c>
      <c r="G242" s="86">
        <v>0</v>
      </c>
      <c r="H242" s="15"/>
      <c r="I242" s="84">
        <f t="shared" si="14"/>
        <v>0</v>
      </c>
      <c r="J242" s="12"/>
    </row>
    <row r="243" spans="2:10" ht="15.6">
      <c r="B243" s="176"/>
      <c r="C243" s="34">
        <v>1614</v>
      </c>
      <c r="D243" s="38" t="s">
        <v>326</v>
      </c>
      <c r="E243" s="31"/>
      <c r="F243" s="106">
        <v>11.5596</v>
      </c>
      <c r="G243" s="86">
        <v>0</v>
      </c>
      <c r="H243" s="15"/>
      <c r="I243" s="84">
        <f t="shared" si="14"/>
        <v>0</v>
      </c>
      <c r="J243" s="12"/>
    </row>
    <row r="244" spans="2:10" ht="15.6">
      <c r="B244" s="176"/>
      <c r="C244" s="34">
        <v>1800</v>
      </c>
      <c r="D244" s="38" t="s">
        <v>327</v>
      </c>
      <c r="E244" s="31"/>
      <c r="F244" s="106">
        <v>1.9265999999999999</v>
      </c>
      <c r="G244" s="86">
        <v>0</v>
      </c>
      <c r="H244" s="15"/>
      <c r="I244" s="84">
        <f t="shared" si="14"/>
        <v>0</v>
      </c>
      <c r="J244" s="12"/>
    </row>
    <row r="245" spans="2:10" ht="15.6">
      <c r="B245" s="176"/>
      <c r="C245" s="34">
        <v>1803</v>
      </c>
      <c r="D245" s="38" t="s">
        <v>328</v>
      </c>
      <c r="E245" s="31"/>
      <c r="F245" s="106">
        <v>1.1856</v>
      </c>
      <c r="G245" s="86">
        <v>0</v>
      </c>
      <c r="H245" s="15"/>
      <c r="I245" s="84">
        <f t="shared" si="14"/>
        <v>0</v>
      </c>
      <c r="J245" s="12"/>
    </row>
    <row r="246" spans="2:10" ht="15.6">
      <c r="B246" s="176"/>
      <c r="C246" s="34">
        <v>6015</v>
      </c>
      <c r="D246" s="38" t="s">
        <v>329</v>
      </c>
      <c r="E246" s="31"/>
      <c r="F246" s="106">
        <v>14.375399999999997</v>
      </c>
      <c r="G246" s="86">
        <v>0</v>
      </c>
      <c r="H246" s="15"/>
      <c r="I246" s="84">
        <f t="shared" si="14"/>
        <v>0</v>
      </c>
      <c r="J246" s="12"/>
    </row>
    <row r="247" spans="2:10" ht="15.6">
      <c r="B247" s="176"/>
      <c r="C247" s="34">
        <v>7003</v>
      </c>
      <c r="D247" s="38" t="s">
        <v>520</v>
      </c>
      <c r="E247" s="31"/>
      <c r="F247" s="106">
        <v>378.35</v>
      </c>
      <c r="G247" s="86">
        <v>0</v>
      </c>
      <c r="H247" s="15"/>
      <c r="I247" s="84">
        <f t="shared" ref="I247" si="15">SUM(F247*G247)</f>
        <v>0</v>
      </c>
      <c r="J247" s="12"/>
    </row>
    <row r="248" spans="2:10" ht="15.6">
      <c r="B248" s="176"/>
      <c r="C248" s="34">
        <v>7004</v>
      </c>
      <c r="D248" s="38" t="s">
        <v>431</v>
      </c>
      <c r="E248" s="31"/>
      <c r="F248" s="106">
        <v>378.35</v>
      </c>
      <c r="G248" s="86">
        <v>0</v>
      </c>
      <c r="H248" s="15"/>
      <c r="I248" s="84">
        <f t="shared" ref="I248:I249" si="16">SUM(F248*G248)</f>
        <v>0</v>
      </c>
      <c r="J248" s="12"/>
    </row>
    <row r="249" spans="2:10" ht="15.6">
      <c r="B249" s="177"/>
      <c r="C249" s="34">
        <v>7005</v>
      </c>
      <c r="D249" s="38" t="s">
        <v>432</v>
      </c>
      <c r="E249" s="31"/>
      <c r="F249" s="106">
        <v>378.35</v>
      </c>
      <c r="G249" s="86">
        <v>0</v>
      </c>
      <c r="H249" s="15"/>
      <c r="I249" s="84">
        <f t="shared" si="16"/>
        <v>0</v>
      </c>
      <c r="J249" s="12"/>
    </row>
    <row r="250" spans="2:10" ht="15.6">
      <c r="B250" s="13" t="s">
        <v>7</v>
      </c>
      <c r="C250" s="13" t="s">
        <v>8</v>
      </c>
      <c r="D250" s="41" t="s">
        <v>442</v>
      </c>
      <c r="E250" s="31"/>
      <c r="F250" s="15" t="s">
        <v>10</v>
      </c>
      <c r="G250" s="15" t="s">
        <v>245</v>
      </c>
      <c r="H250" s="15"/>
      <c r="I250" s="15" t="s">
        <v>247</v>
      </c>
      <c r="J250" s="12"/>
    </row>
    <row r="251" spans="2:10" ht="15.6" customHeight="1">
      <c r="B251" s="175" t="s">
        <v>330</v>
      </c>
      <c r="C251" s="37" t="s">
        <v>331</v>
      </c>
      <c r="D251" s="38" t="s">
        <v>332</v>
      </c>
      <c r="E251" s="31"/>
      <c r="F251" s="106">
        <v>429.92819999999995</v>
      </c>
      <c r="G251" s="86">
        <v>0</v>
      </c>
      <c r="H251" s="15"/>
      <c r="I251" s="84">
        <f t="shared" si="14"/>
        <v>0</v>
      </c>
      <c r="J251" s="12"/>
    </row>
    <row r="252" spans="2:10" ht="15.6">
      <c r="B252" s="176"/>
      <c r="C252" s="37" t="s">
        <v>333</v>
      </c>
      <c r="D252" s="38" t="s">
        <v>334</v>
      </c>
      <c r="E252" s="31"/>
      <c r="F252" s="106">
        <v>286.767</v>
      </c>
      <c r="G252" s="86">
        <v>0</v>
      </c>
      <c r="H252" s="15"/>
      <c r="I252" s="84">
        <f t="shared" si="14"/>
        <v>0</v>
      </c>
      <c r="J252" s="12"/>
    </row>
    <row r="253" spans="2:10" ht="15.6">
      <c r="B253" s="176"/>
      <c r="C253" s="37" t="s">
        <v>335</v>
      </c>
      <c r="D253" s="38" t="s">
        <v>336</v>
      </c>
      <c r="E253" s="31"/>
      <c r="F253" s="106">
        <v>286.767</v>
      </c>
      <c r="G253" s="86">
        <v>0</v>
      </c>
      <c r="H253" s="15"/>
      <c r="I253" s="84">
        <f t="shared" si="14"/>
        <v>0</v>
      </c>
      <c r="J253" s="12"/>
    </row>
    <row r="254" spans="2:10" ht="15.6">
      <c r="B254" s="176"/>
      <c r="C254" s="37" t="s">
        <v>337</v>
      </c>
      <c r="D254" s="38" t="s">
        <v>338</v>
      </c>
      <c r="E254" s="31"/>
      <c r="F254" s="106">
        <v>286.767</v>
      </c>
      <c r="G254" s="86">
        <v>0</v>
      </c>
      <c r="H254" s="15"/>
      <c r="I254" s="84">
        <f t="shared" si="14"/>
        <v>0</v>
      </c>
      <c r="J254" s="12"/>
    </row>
    <row r="255" spans="2:10" ht="15.6">
      <c r="B255" s="176"/>
      <c r="C255" s="34">
        <v>1608</v>
      </c>
      <c r="D255" s="38" t="s">
        <v>339</v>
      </c>
      <c r="E255" s="31"/>
      <c r="F255" s="106">
        <v>157.833</v>
      </c>
      <c r="G255" s="86">
        <v>0</v>
      </c>
      <c r="H255" s="15"/>
      <c r="I255" s="84">
        <f t="shared" si="14"/>
        <v>0</v>
      </c>
      <c r="J255" s="12"/>
    </row>
    <row r="256" spans="2:10" ht="15.6">
      <c r="B256" s="176"/>
      <c r="C256" s="34">
        <v>1609</v>
      </c>
      <c r="D256" s="38" t="s">
        <v>340</v>
      </c>
      <c r="E256" s="31"/>
      <c r="F256" s="106">
        <v>172.06019999999998</v>
      </c>
      <c r="G256" s="86">
        <v>0</v>
      </c>
      <c r="H256" s="15"/>
      <c r="I256" s="84">
        <f t="shared" si="14"/>
        <v>0</v>
      </c>
      <c r="J256" s="12"/>
    </row>
    <row r="257" spans="2:10" ht="15.6">
      <c r="B257" s="176"/>
      <c r="C257" s="34">
        <v>1610</v>
      </c>
      <c r="D257" s="38" t="s">
        <v>341</v>
      </c>
      <c r="E257" s="31"/>
      <c r="F257" s="106">
        <v>72.025199999999998</v>
      </c>
      <c r="G257" s="86">
        <v>0</v>
      </c>
      <c r="H257" s="15"/>
      <c r="I257" s="84">
        <f t="shared" si="14"/>
        <v>0</v>
      </c>
      <c r="J257" s="12"/>
    </row>
    <row r="258" spans="2:10" ht="15.6">
      <c r="B258" s="176"/>
      <c r="C258" s="34">
        <v>1611</v>
      </c>
      <c r="D258" s="38" t="s">
        <v>342</v>
      </c>
      <c r="E258" s="31"/>
      <c r="F258" s="106">
        <v>208.96199999999996</v>
      </c>
      <c r="G258" s="86">
        <v>0</v>
      </c>
      <c r="H258" s="15"/>
      <c r="I258" s="84">
        <f t="shared" si="14"/>
        <v>0</v>
      </c>
      <c r="J258" s="12"/>
    </row>
    <row r="259" spans="2:10" ht="15.6">
      <c r="B259" s="176"/>
      <c r="C259" s="34">
        <v>1612</v>
      </c>
      <c r="D259" s="38" t="s">
        <v>343</v>
      </c>
      <c r="E259" s="31"/>
      <c r="F259" s="106">
        <v>143.75399999999999</v>
      </c>
      <c r="G259" s="86">
        <v>0</v>
      </c>
      <c r="H259" s="15"/>
      <c r="I259" s="84">
        <f t="shared" si="14"/>
        <v>0</v>
      </c>
      <c r="J259" s="12"/>
    </row>
    <row r="260" spans="2:10" ht="15.6">
      <c r="B260" s="176"/>
      <c r="C260" s="34">
        <v>1613</v>
      </c>
      <c r="D260" s="38" t="s">
        <v>344</v>
      </c>
      <c r="E260" s="53"/>
      <c r="F260" s="115">
        <v>290.18</v>
      </c>
      <c r="G260" s="86">
        <v>0</v>
      </c>
      <c r="H260" s="15"/>
      <c r="I260" s="84">
        <f t="shared" si="14"/>
        <v>0</v>
      </c>
      <c r="J260" s="12"/>
    </row>
    <row r="261" spans="2:10" ht="15.6">
      <c r="B261" s="176"/>
      <c r="C261" s="34">
        <v>1636</v>
      </c>
      <c r="D261" s="38" t="s">
        <v>345</v>
      </c>
      <c r="E261" s="53"/>
      <c r="F261" s="115">
        <v>348.27</v>
      </c>
      <c r="G261" s="86">
        <v>0</v>
      </c>
      <c r="H261" s="15"/>
      <c r="I261" s="84">
        <f t="shared" si="14"/>
        <v>0</v>
      </c>
      <c r="J261" s="12"/>
    </row>
    <row r="262" spans="2:10" ht="15.6">
      <c r="B262" s="177"/>
      <c r="C262" s="34">
        <v>1637</v>
      </c>
      <c r="D262" s="38" t="s">
        <v>537</v>
      </c>
      <c r="E262" s="53"/>
      <c r="F262" s="115">
        <v>151.02000000000001</v>
      </c>
      <c r="G262" s="86">
        <v>0</v>
      </c>
      <c r="H262" s="15"/>
      <c r="I262" s="84">
        <f t="shared" si="14"/>
        <v>0</v>
      </c>
      <c r="J262" s="12"/>
    </row>
    <row r="263" spans="2:10" ht="15.6">
      <c r="B263" s="13" t="s">
        <v>7</v>
      </c>
      <c r="C263" s="13" t="s">
        <v>8</v>
      </c>
      <c r="D263" s="41" t="s">
        <v>442</v>
      </c>
      <c r="E263" s="31"/>
      <c r="F263" s="15" t="s">
        <v>10</v>
      </c>
      <c r="G263" s="15" t="s">
        <v>245</v>
      </c>
      <c r="H263" s="15"/>
      <c r="I263" s="15" t="s">
        <v>247</v>
      </c>
      <c r="J263" s="12"/>
    </row>
    <row r="264" spans="2:10" ht="15.6" customHeight="1">
      <c r="B264" s="196" t="s">
        <v>509</v>
      </c>
      <c r="C264" s="118">
        <v>1700</v>
      </c>
      <c r="D264" s="38" t="s">
        <v>521</v>
      </c>
      <c r="E264" s="31"/>
      <c r="F264" s="106">
        <v>180.06300000000002</v>
      </c>
      <c r="G264" s="86">
        <v>0</v>
      </c>
      <c r="H264" s="15"/>
      <c r="I264" s="84">
        <f t="shared" si="14"/>
        <v>0</v>
      </c>
      <c r="J264" s="12"/>
    </row>
    <row r="265" spans="2:10" ht="15.6">
      <c r="B265" s="197"/>
      <c r="C265" s="118">
        <v>1701</v>
      </c>
      <c r="D265" s="38" t="s">
        <v>522</v>
      </c>
      <c r="E265" s="31"/>
      <c r="F265" s="106">
        <v>180.06300000000002</v>
      </c>
      <c r="G265" s="86">
        <v>0</v>
      </c>
      <c r="H265" s="15"/>
      <c r="I265" s="84">
        <f t="shared" si="14"/>
        <v>0</v>
      </c>
      <c r="J265" s="12"/>
    </row>
    <row r="266" spans="2:10" ht="15.6">
      <c r="B266" s="197"/>
      <c r="C266" s="118">
        <v>1702</v>
      </c>
      <c r="D266" s="38" t="s">
        <v>523</v>
      </c>
      <c r="E266" s="31"/>
      <c r="F266" s="106">
        <v>180.06300000000002</v>
      </c>
      <c r="G266" s="86">
        <v>0</v>
      </c>
      <c r="H266" s="15"/>
      <c r="I266" s="84">
        <f t="shared" si="14"/>
        <v>0</v>
      </c>
      <c r="J266" s="12"/>
    </row>
    <row r="267" spans="2:10" ht="15.6">
      <c r="B267" s="197"/>
      <c r="C267" s="118">
        <v>1703</v>
      </c>
      <c r="D267" s="38" t="s">
        <v>524</v>
      </c>
      <c r="E267" s="31"/>
      <c r="F267" s="106">
        <v>180.06300000000002</v>
      </c>
      <c r="G267" s="86">
        <v>0</v>
      </c>
      <c r="H267" s="15"/>
      <c r="I267" s="84">
        <f t="shared" si="14"/>
        <v>0</v>
      </c>
      <c r="J267" s="12"/>
    </row>
    <row r="268" spans="2:10" ht="15.6">
      <c r="B268" s="197"/>
      <c r="C268" s="118">
        <v>1704</v>
      </c>
      <c r="D268" s="38" t="s">
        <v>525</v>
      </c>
      <c r="E268" s="31"/>
      <c r="F268" s="106">
        <v>180.06300000000002</v>
      </c>
      <c r="G268" s="86">
        <v>0</v>
      </c>
      <c r="H268" s="15"/>
      <c r="I268" s="84">
        <f t="shared" si="14"/>
        <v>0</v>
      </c>
      <c r="J268" s="12"/>
    </row>
    <row r="269" spans="2:10" ht="15.6">
      <c r="B269" s="197"/>
      <c r="C269" s="118">
        <v>1705</v>
      </c>
      <c r="D269" s="38" t="s">
        <v>526</v>
      </c>
      <c r="E269" s="31"/>
      <c r="F269" s="106">
        <v>180.06300000000002</v>
      </c>
      <c r="G269" s="86">
        <v>0</v>
      </c>
      <c r="H269" s="15"/>
      <c r="I269" s="84">
        <f t="shared" si="14"/>
        <v>0</v>
      </c>
      <c r="J269" s="12"/>
    </row>
    <row r="270" spans="2:10" ht="15.6">
      <c r="B270" s="197"/>
      <c r="C270" s="118">
        <v>1706</v>
      </c>
      <c r="D270" s="38" t="s">
        <v>527</v>
      </c>
      <c r="E270" s="31"/>
      <c r="F270" s="106">
        <v>180.06300000000002</v>
      </c>
      <c r="G270" s="86">
        <v>0</v>
      </c>
      <c r="H270" s="15"/>
      <c r="I270" s="84">
        <f t="shared" si="14"/>
        <v>0</v>
      </c>
      <c r="J270" s="12"/>
    </row>
    <row r="271" spans="2:10" ht="15.6">
      <c r="B271" s="197"/>
      <c r="C271" s="118">
        <v>1707</v>
      </c>
      <c r="D271" s="38" t="s">
        <v>528</v>
      </c>
      <c r="E271" s="31"/>
      <c r="F271" s="106">
        <v>180.06300000000002</v>
      </c>
      <c r="G271" s="86">
        <v>0</v>
      </c>
      <c r="H271" s="15"/>
      <c r="I271" s="84">
        <f t="shared" si="14"/>
        <v>0</v>
      </c>
      <c r="J271" s="12"/>
    </row>
    <row r="272" spans="2:10" ht="15.6">
      <c r="B272" s="197"/>
      <c r="C272" s="118">
        <v>4001</v>
      </c>
      <c r="D272" s="38" t="s">
        <v>530</v>
      </c>
      <c r="E272" s="31"/>
      <c r="F272" s="106">
        <v>100.04</v>
      </c>
      <c r="G272" s="86">
        <v>0</v>
      </c>
      <c r="H272" s="15"/>
      <c r="I272" s="84">
        <f t="shared" ref="I272:I279" si="17">SUM(F272*G272)</f>
        <v>0</v>
      </c>
      <c r="J272" s="12"/>
    </row>
    <row r="273" spans="2:10" ht="15.6">
      <c r="B273" s="197"/>
      <c r="C273" s="118">
        <v>4002</v>
      </c>
      <c r="D273" s="38" t="s">
        <v>529</v>
      </c>
      <c r="E273" s="31"/>
      <c r="F273" s="106">
        <v>100.04</v>
      </c>
      <c r="G273" s="86">
        <v>0</v>
      </c>
      <c r="H273" s="15"/>
      <c r="I273" s="84">
        <f t="shared" si="17"/>
        <v>0</v>
      </c>
      <c r="J273" s="12"/>
    </row>
    <row r="274" spans="2:10" ht="15.6">
      <c r="B274" s="197"/>
      <c r="C274" s="118">
        <v>4003</v>
      </c>
      <c r="D274" s="38" t="s">
        <v>531</v>
      </c>
      <c r="E274" s="31"/>
      <c r="F274" s="106">
        <v>100.04</v>
      </c>
      <c r="G274" s="86">
        <v>0</v>
      </c>
      <c r="H274" s="15"/>
      <c r="I274" s="84">
        <f t="shared" si="17"/>
        <v>0</v>
      </c>
      <c r="J274" s="12"/>
    </row>
    <row r="275" spans="2:10" ht="15.6">
      <c r="B275" s="197"/>
      <c r="C275" s="118">
        <v>4004</v>
      </c>
      <c r="D275" s="38" t="s">
        <v>532</v>
      </c>
      <c r="E275" s="31"/>
      <c r="F275" s="106">
        <v>100.04</v>
      </c>
      <c r="G275" s="86">
        <v>0</v>
      </c>
      <c r="H275" s="15"/>
      <c r="I275" s="84">
        <f t="shared" si="17"/>
        <v>0</v>
      </c>
      <c r="J275" s="12"/>
    </row>
    <row r="276" spans="2:10" ht="15.6">
      <c r="B276" s="197"/>
      <c r="C276" s="118">
        <v>4005</v>
      </c>
      <c r="D276" s="38" t="s">
        <v>533</v>
      </c>
      <c r="E276" s="31"/>
      <c r="F276" s="106">
        <v>100.04</v>
      </c>
      <c r="G276" s="86">
        <v>0</v>
      </c>
      <c r="H276" s="15"/>
      <c r="I276" s="84">
        <f t="shared" si="17"/>
        <v>0</v>
      </c>
      <c r="J276" s="12"/>
    </row>
    <row r="277" spans="2:10" ht="15.6">
      <c r="B277" s="197"/>
      <c r="C277" s="118">
        <v>4006</v>
      </c>
      <c r="D277" s="38" t="s">
        <v>534</v>
      </c>
      <c r="E277" s="31"/>
      <c r="F277" s="106">
        <v>100.04</v>
      </c>
      <c r="G277" s="86">
        <v>0</v>
      </c>
      <c r="H277" s="15"/>
      <c r="I277" s="84">
        <f t="shared" si="17"/>
        <v>0</v>
      </c>
      <c r="J277" s="12"/>
    </row>
    <row r="278" spans="2:10" ht="15.6">
      <c r="B278" s="197"/>
      <c r="C278" s="118">
        <v>4007</v>
      </c>
      <c r="D278" s="38" t="s">
        <v>535</v>
      </c>
      <c r="E278" s="31"/>
      <c r="F278" s="106">
        <v>100.04</v>
      </c>
      <c r="G278" s="86">
        <v>0</v>
      </c>
      <c r="H278" s="15"/>
      <c r="I278" s="84">
        <f t="shared" si="17"/>
        <v>0</v>
      </c>
      <c r="J278" s="12"/>
    </row>
    <row r="279" spans="2:10" ht="15.6">
      <c r="B279" s="198"/>
      <c r="C279" s="118">
        <v>4008</v>
      </c>
      <c r="D279" s="38" t="s">
        <v>536</v>
      </c>
      <c r="E279" s="31"/>
      <c r="F279" s="106">
        <v>100.04</v>
      </c>
      <c r="G279" s="86">
        <v>0</v>
      </c>
      <c r="H279" s="15"/>
      <c r="I279" s="84">
        <f t="shared" si="17"/>
        <v>0</v>
      </c>
      <c r="J279" s="12"/>
    </row>
    <row r="280" spans="2:10" ht="15.6">
      <c r="B280" s="13" t="s">
        <v>7</v>
      </c>
      <c r="C280" s="13" t="s">
        <v>8</v>
      </c>
      <c r="D280" s="41" t="s">
        <v>442</v>
      </c>
      <c r="E280" s="31"/>
      <c r="F280" s="15" t="s">
        <v>10</v>
      </c>
      <c r="G280" s="15" t="s">
        <v>245</v>
      </c>
      <c r="H280" s="15"/>
      <c r="I280" s="15" t="s">
        <v>247</v>
      </c>
      <c r="J280" s="12"/>
    </row>
    <row r="281" spans="2:10" ht="15.6" customHeight="1">
      <c r="B281" s="191" t="s">
        <v>374</v>
      </c>
      <c r="C281" s="37" t="s">
        <v>346</v>
      </c>
      <c r="D281" s="38" t="s">
        <v>347</v>
      </c>
      <c r="E281" s="31"/>
      <c r="F281" s="106">
        <v>28.898999999999994</v>
      </c>
      <c r="G281" s="86">
        <v>0</v>
      </c>
      <c r="H281" s="15"/>
      <c r="I281" s="84">
        <f t="shared" si="14"/>
        <v>0</v>
      </c>
      <c r="J281" s="12"/>
    </row>
    <row r="282" spans="2:10" ht="15.6">
      <c r="B282" s="191"/>
      <c r="C282" s="37" t="s">
        <v>348</v>
      </c>
      <c r="D282" s="38" t="s">
        <v>349</v>
      </c>
      <c r="E282" s="31"/>
      <c r="F282" s="106">
        <v>40.162199999999991</v>
      </c>
      <c r="G282" s="86">
        <v>0</v>
      </c>
      <c r="H282" s="15"/>
      <c r="I282" s="84">
        <f t="shared" si="14"/>
        <v>0</v>
      </c>
      <c r="J282" s="12"/>
    </row>
    <row r="283" spans="2:10" ht="15.6">
      <c r="B283" s="191"/>
      <c r="C283" s="37" t="s">
        <v>350</v>
      </c>
      <c r="D283" s="38" t="s">
        <v>351</v>
      </c>
      <c r="E283" s="31"/>
      <c r="F283" s="106">
        <v>50.091599999999993</v>
      </c>
      <c r="G283" s="86">
        <v>0</v>
      </c>
      <c r="H283" s="15"/>
      <c r="I283" s="84">
        <f t="shared" ref="I283:I296" si="18">SUM(F283*G283)</f>
        <v>0</v>
      </c>
      <c r="J283" s="12"/>
    </row>
    <row r="284" spans="2:10" ht="15.6">
      <c r="B284" s="191"/>
      <c r="C284" s="37" t="s">
        <v>352</v>
      </c>
      <c r="D284" s="38" t="s">
        <v>353</v>
      </c>
      <c r="E284" s="31"/>
      <c r="F284" s="106">
        <v>64.170599999999993</v>
      </c>
      <c r="G284" s="86">
        <v>0</v>
      </c>
      <c r="H284" s="15"/>
      <c r="I284" s="84">
        <f t="shared" si="18"/>
        <v>0</v>
      </c>
      <c r="J284" s="12"/>
    </row>
    <row r="285" spans="2:10" ht="15.6">
      <c r="B285" s="191"/>
      <c r="C285" s="37" t="s">
        <v>354</v>
      </c>
      <c r="D285" s="38" t="s">
        <v>355</v>
      </c>
      <c r="E285" s="31"/>
      <c r="F285" s="106">
        <v>50.091599999999993</v>
      </c>
      <c r="G285" s="86">
        <v>0</v>
      </c>
      <c r="H285" s="15"/>
      <c r="I285" s="84">
        <f t="shared" si="18"/>
        <v>0</v>
      </c>
      <c r="J285" s="12"/>
    </row>
    <row r="286" spans="2:10" ht="15.6">
      <c r="B286" s="191"/>
      <c r="C286" s="37" t="s">
        <v>356</v>
      </c>
      <c r="D286" s="38" t="s">
        <v>357</v>
      </c>
      <c r="E286" s="31"/>
      <c r="F286" s="106">
        <v>25.045799999999996</v>
      </c>
      <c r="G286" s="86">
        <v>0</v>
      </c>
      <c r="H286" s="15"/>
      <c r="I286" s="84">
        <f t="shared" si="18"/>
        <v>0</v>
      </c>
      <c r="J286" s="12"/>
    </row>
    <row r="287" spans="2:10" ht="15.6">
      <c r="B287" s="191"/>
      <c r="C287" s="37" t="s">
        <v>358</v>
      </c>
      <c r="D287" s="38" t="s">
        <v>359</v>
      </c>
      <c r="E287" s="31"/>
      <c r="F287" s="106">
        <v>50.091599999999993</v>
      </c>
      <c r="G287" s="86">
        <v>0</v>
      </c>
      <c r="H287" s="15"/>
      <c r="I287" s="84">
        <f t="shared" si="18"/>
        <v>0</v>
      </c>
      <c r="J287" s="12"/>
    </row>
    <row r="288" spans="2:10" ht="15.6">
      <c r="B288" s="191"/>
      <c r="C288" s="37" t="s">
        <v>360</v>
      </c>
      <c r="D288" s="38" t="s">
        <v>361</v>
      </c>
      <c r="E288" s="31"/>
      <c r="F288" s="106">
        <v>50.091599999999993</v>
      </c>
      <c r="G288" s="86">
        <v>0</v>
      </c>
      <c r="H288" s="15"/>
      <c r="I288" s="84">
        <f t="shared" si="18"/>
        <v>0</v>
      </c>
      <c r="J288" s="12"/>
    </row>
    <row r="289" spans="2:11" ht="15.6">
      <c r="B289" s="191"/>
      <c r="C289" s="37" t="s">
        <v>362</v>
      </c>
      <c r="D289" s="38" t="s">
        <v>363</v>
      </c>
      <c r="E289" s="31"/>
      <c r="F289" s="106">
        <v>50.091599999999993</v>
      </c>
      <c r="G289" s="86">
        <v>0</v>
      </c>
      <c r="H289" s="15"/>
      <c r="I289" s="84">
        <f t="shared" si="18"/>
        <v>0</v>
      </c>
      <c r="J289" s="12"/>
    </row>
    <row r="290" spans="2:11" ht="15.6">
      <c r="B290" s="191"/>
      <c r="C290" s="37" t="s">
        <v>364</v>
      </c>
      <c r="D290" s="38" t="s">
        <v>365</v>
      </c>
      <c r="E290" s="31"/>
      <c r="F290" s="106">
        <v>25.045799999999996</v>
      </c>
      <c r="G290" s="86">
        <v>0</v>
      </c>
      <c r="H290" s="15"/>
      <c r="I290" s="84">
        <f t="shared" si="18"/>
        <v>0</v>
      </c>
      <c r="J290" s="12"/>
    </row>
    <row r="291" spans="2:11" ht="15.6">
      <c r="B291" s="13" t="s">
        <v>7</v>
      </c>
      <c r="C291" s="13" t="s">
        <v>8</v>
      </c>
      <c r="D291" s="41" t="s">
        <v>442</v>
      </c>
      <c r="E291" s="31"/>
      <c r="F291" s="15" t="s">
        <v>10</v>
      </c>
      <c r="G291" s="15" t="s">
        <v>245</v>
      </c>
      <c r="H291" s="15"/>
      <c r="I291" s="15" t="s">
        <v>247</v>
      </c>
      <c r="J291" s="12"/>
    </row>
    <row r="292" spans="2:11" ht="15.6" customHeight="1">
      <c r="B292" s="192" t="s">
        <v>366</v>
      </c>
      <c r="C292" s="37" t="s">
        <v>472</v>
      </c>
      <c r="D292" s="38" t="s">
        <v>473</v>
      </c>
      <c r="E292" s="31"/>
      <c r="F292" s="106">
        <v>350</v>
      </c>
      <c r="G292" s="86">
        <v>0</v>
      </c>
      <c r="H292" s="15"/>
      <c r="I292" s="84">
        <f t="shared" si="18"/>
        <v>0</v>
      </c>
      <c r="J292" s="12"/>
    </row>
    <row r="293" spans="2:11" ht="15.6">
      <c r="B293" s="192"/>
      <c r="C293" s="37" t="s">
        <v>367</v>
      </c>
      <c r="D293" s="38" t="s">
        <v>368</v>
      </c>
      <c r="E293" s="31"/>
      <c r="F293" s="106">
        <v>320.85299999999995</v>
      </c>
      <c r="G293" s="86">
        <v>0</v>
      </c>
      <c r="H293" s="15"/>
      <c r="I293" s="84">
        <f t="shared" si="18"/>
        <v>0</v>
      </c>
      <c r="J293" s="12"/>
    </row>
    <row r="294" spans="2:11" ht="15.6">
      <c r="B294" s="192"/>
      <c r="C294" s="34">
        <v>6034</v>
      </c>
      <c r="D294" s="38" t="s">
        <v>369</v>
      </c>
      <c r="E294" s="31"/>
      <c r="F294" s="106">
        <v>74.248199999999983</v>
      </c>
      <c r="G294" s="86">
        <v>0</v>
      </c>
      <c r="H294" s="15"/>
      <c r="I294" s="84">
        <f t="shared" si="18"/>
        <v>0</v>
      </c>
    </row>
    <row r="295" spans="2:11" ht="15.6">
      <c r="B295" s="192"/>
      <c r="C295" s="34">
        <v>6061</v>
      </c>
      <c r="D295" s="38" t="s">
        <v>370</v>
      </c>
      <c r="E295" s="31"/>
      <c r="F295" s="106">
        <v>49.498799999999996</v>
      </c>
      <c r="G295" s="86">
        <v>0</v>
      </c>
      <c r="H295" s="15"/>
      <c r="I295" s="84">
        <f t="shared" si="18"/>
        <v>0</v>
      </c>
    </row>
    <row r="296" spans="2:11" ht="15.6">
      <c r="B296" s="192"/>
      <c r="C296" s="34">
        <v>6023</v>
      </c>
      <c r="D296" s="38" t="s">
        <v>371</v>
      </c>
      <c r="E296" s="31"/>
      <c r="F296" s="106">
        <v>46.534799999999997</v>
      </c>
      <c r="G296" s="86">
        <v>0</v>
      </c>
      <c r="H296" s="15"/>
      <c r="I296" s="84">
        <f t="shared" si="18"/>
        <v>0</v>
      </c>
    </row>
    <row r="297" spans="2:11" ht="15.6">
      <c r="B297" s="97"/>
      <c r="C297" s="88"/>
      <c r="D297" s="89"/>
      <c r="E297" s="94"/>
      <c r="F297" s="90"/>
      <c r="G297" s="91"/>
      <c r="H297" s="11"/>
      <c r="I297" s="90"/>
    </row>
    <row r="298" spans="2:11" ht="15" thickBot="1"/>
    <row r="299" spans="2:11">
      <c r="G299" s="180" t="s">
        <v>378</v>
      </c>
      <c r="H299" s="240"/>
      <c r="I299" s="70">
        <f>SUM(I23:I169)</f>
        <v>0</v>
      </c>
      <c r="K299" s="244" t="s">
        <v>538</v>
      </c>
    </row>
    <row r="300" spans="2:11">
      <c r="G300" s="121" t="s">
        <v>443</v>
      </c>
      <c r="H300" s="238"/>
      <c r="I300" s="46">
        <f>SUM(I174:I296)</f>
        <v>0</v>
      </c>
      <c r="K300" t="s">
        <v>539</v>
      </c>
    </row>
    <row r="301" spans="2:11" ht="15" thickBot="1">
      <c r="G301" s="121" t="s">
        <v>429</v>
      </c>
      <c r="H301" s="239"/>
      <c r="I301" s="46">
        <f>SUM(I299)*0.346497553+I299+I300</f>
        <v>0</v>
      </c>
      <c r="K301" t="s">
        <v>540</v>
      </c>
    </row>
    <row r="302" spans="2:11" ht="15" thickBot="1">
      <c r="G302" s="55" t="s">
        <v>430</v>
      </c>
      <c r="H302" s="73" t="s">
        <v>437</v>
      </c>
      <c r="I302" s="68">
        <v>0</v>
      </c>
      <c r="K302" t="s">
        <v>541</v>
      </c>
    </row>
    <row r="303" spans="2:11">
      <c r="G303" s="121" t="s">
        <v>267</v>
      </c>
      <c r="H303" s="238"/>
      <c r="I303" s="46">
        <f>SUM(I299,I300,I302)*100/114</f>
        <v>0</v>
      </c>
      <c r="K303" t="s">
        <v>542</v>
      </c>
    </row>
    <row r="304" spans="2:11">
      <c r="G304" s="121" t="s">
        <v>6</v>
      </c>
      <c r="H304" s="238"/>
      <c r="I304" s="46">
        <f>SUM(I303)*14/100</f>
        <v>0</v>
      </c>
      <c r="K304" t="s">
        <v>543</v>
      </c>
    </row>
    <row r="305" spans="3:9" ht="15" thickBot="1">
      <c r="G305" s="242" t="s">
        <v>377</v>
      </c>
      <c r="H305" s="243"/>
      <c r="I305" s="47">
        <f>SUM(H23:H169)</f>
        <v>0</v>
      </c>
    </row>
    <row r="306" spans="3:9" ht="15" thickBot="1">
      <c r="G306" s="3"/>
      <c r="H306" s="54" t="s">
        <v>449</v>
      </c>
      <c r="I306" s="74">
        <f>SUM(I307)/1.2</f>
        <v>0</v>
      </c>
    </row>
    <row r="307" spans="3:9" ht="15" thickBot="1">
      <c r="G307" s="194" t="s">
        <v>450</v>
      </c>
      <c r="H307" s="195"/>
      <c r="I307" s="76">
        <f>SUM(I303:I304)</f>
        <v>0</v>
      </c>
    </row>
    <row r="310" spans="3:9">
      <c r="D310" s="61" t="s">
        <v>453</v>
      </c>
      <c r="E310" s="62" t="s">
        <v>452</v>
      </c>
      <c r="F310" t="s">
        <v>476</v>
      </c>
    </row>
    <row r="311" spans="3:9">
      <c r="D311" s="202"/>
      <c r="E311" s="203"/>
      <c r="F311" t="s">
        <v>477</v>
      </c>
    </row>
    <row r="312" spans="3:9" ht="14.4" customHeight="1">
      <c r="C312" s="192" t="s">
        <v>457</v>
      </c>
      <c r="D312" s="60" t="s">
        <v>454</v>
      </c>
      <c r="E312" s="67"/>
    </row>
    <row r="313" spans="3:9">
      <c r="C313" s="192"/>
      <c r="D313" s="60" t="s">
        <v>455</v>
      </c>
      <c r="E313" s="67"/>
    </row>
    <row r="314" spans="3:9">
      <c r="C314" s="192"/>
      <c r="D314" s="60" t="s">
        <v>463</v>
      </c>
      <c r="E314" s="67"/>
    </row>
    <row r="315" spans="3:9">
      <c r="C315" s="192"/>
      <c r="D315" s="60" t="s">
        <v>456</v>
      </c>
      <c r="E315" s="67"/>
    </row>
    <row r="316" spans="3:9">
      <c r="C316" s="192"/>
      <c r="D316" s="60" t="s">
        <v>474</v>
      </c>
      <c r="E316" s="67"/>
    </row>
  </sheetData>
  <sheetProtection algorithmName="SHA-512" hashValue="ihwwLWBVjtooJTxOhYobzuDly7u5E0K0Fwa90UzE1xS9Be8XUbstO9jgsKFAEtkQntpcxoDyluCeWEaeJuDicA==" saltValue="vaKJ+nOOHzpxwFrKhO3ntw==" spinCount="100000" sheet="1" objects="1" scenarios="1" selectLockedCells="1"/>
  <mergeCells count="51">
    <mergeCell ref="B292:B296"/>
    <mergeCell ref="B214:B216"/>
    <mergeCell ref="B218:B249"/>
    <mergeCell ref="B251:B262"/>
    <mergeCell ref="B264:B279"/>
    <mergeCell ref="B281:B290"/>
    <mergeCell ref="D311:E311"/>
    <mergeCell ref="C312:C316"/>
    <mergeCell ref="G304:H304"/>
    <mergeCell ref="G305:H305"/>
    <mergeCell ref="G307:H307"/>
    <mergeCell ref="G303:H303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B39:B50"/>
    <mergeCell ref="G301:H301"/>
    <mergeCell ref="G300:H300"/>
    <mergeCell ref="G299:H299"/>
    <mergeCell ref="H13:I13"/>
    <mergeCell ref="B52:B54"/>
    <mergeCell ref="B56:B78"/>
    <mergeCell ref="B80:B91"/>
    <mergeCell ref="G2:I2"/>
    <mergeCell ref="G3:H3"/>
    <mergeCell ref="G4:H4"/>
    <mergeCell ref="G5:H5"/>
    <mergeCell ref="G7:I7"/>
    <mergeCell ref="B7:E7"/>
    <mergeCell ref="B159:B160"/>
    <mergeCell ref="B162:B169"/>
    <mergeCell ref="B93:B121"/>
    <mergeCell ref="B123:B148"/>
    <mergeCell ref="B150:B157"/>
    <mergeCell ref="B171:I171"/>
    <mergeCell ref="B172:I172"/>
    <mergeCell ref="B174:B180"/>
    <mergeCell ref="B182:B199"/>
    <mergeCell ref="B201:B212"/>
    <mergeCell ref="C207:C209"/>
  </mergeCells>
  <dataValidations count="2">
    <dataValidation type="list" allowBlank="1" showInputMessage="1" showErrorMessage="1" sqref="I302">
      <formula1>INDIRECT($H$302)</formula1>
    </dataValidation>
    <dataValidation type="list" allowBlank="1" showInputMessage="1" showErrorMessage="1" sqref="H302">
      <formula1>CourierRange</formula1>
    </dataValidation>
  </dataValidations>
  <pageMargins left="0.7" right="0.7" top="0.75" bottom="0.75" header="0.3" footer="0.3"/>
  <pageSetup paperSize="9" scale="52" fitToHeight="0" orientation="portrait" r:id="rId1"/>
  <rowBreaks count="4" manualBreakCount="4">
    <brk id="78" max="9" man="1"/>
    <brk id="160" max="9" man="1"/>
    <brk id="169" max="9" man="1"/>
    <brk id="249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8569AA-EAF5-489B-B09A-3135B564D4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E312:E316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D56"/>
  <sheetViews>
    <sheetView workbookViewId="0">
      <selection activeCell="J26" sqref="J26"/>
    </sheetView>
  </sheetViews>
  <sheetFormatPr defaultRowHeight="14.4"/>
  <cols>
    <col min="2" max="2" width="22.6640625" style="50" customWidth="1"/>
    <col min="3" max="3" width="12.21875" style="50" customWidth="1"/>
    <col min="4" max="4" width="22.109375" style="50" customWidth="1"/>
    <col min="5" max="5" width="14.5546875" customWidth="1"/>
    <col min="6" max="6" width="25.5546875" customWidth="1"/>
    <col min="7" max="7" width="16.21875" bestFit="1" customWidth="1"/>
    <col min="8" max="8" width="16.5546875" bestFit="1" customWidth="1"/>
    <col min="9" max="49" width="10.77734375" customWidth="1"/>
    <col min="50" max="50" width="10.77734375" style="43" customWidth="1"/>
    <col min="51" max="54" width="10.77734375" customWidth="1"/>
  </cols>
  <sheetData>
    <row r="1" spans="1:56">
      <c r="A1" s="42"/>
      <c r="D1" s="51" t="s">
        <v>437</v>
      </c>
      <c r="E1" s="51" t="s">
        <v>434</v>
      </c>
      <c r="F1" s="51" t="s">
        <v>436</v>
      </c>
      <c r="G1" s="48" t="s">
        <v>435</v>
      </c>
      <c r="H1" s="48" t="s">
        <v>380</v>
      </c>
      <c r="I1" s="48" t="s">
        <v>381</v>
      </c>
      <c r="J1" s="48" t="s">
        <v>382</v>
      </c>
      <c r="K1" s="48" t="s">
        <v>383</v>
      </c>
      <c r="L1" s="48" t="s">
        <v>384</v>
      </c>
      <c r="M1" s="48" t="s">
        <v>385</v>
      </c>
      <c r="N1" s="48" t="s">
        <v>386</v>
      </c>
      <c r="O1" s="48" t="s">
        <v>387</v>
      </c>
      <c r="P1" s="48" t="s">
        <v>388</v>
      </c>
      <c r="Q1" s="48" t="s">
        <v>389</v>
      </c>
      <c r="R1" s="48" t="s">
        <v>390</v>
      </c>
      <c r="S1" s="48" t="s">
        <v>391</v>
      </c>
      <c r="T1" s="48" t="s">
        <v>392</v>
      </c>
      <c r="U1" s="48" t="s">
        <v>393</v>
      </c>
      <c r="V1" s="48" t="s">
        <v>394</v>
      </c>
      <c r="W1" s="48" t="s">
        <v>395</v>
      </c>
      <c r="X1" s="48" t="s">
        <v>396</v>
      </c>
      <c r="Y1" s="48" t="s">
        <v>397</v>
      </c>
      <c r="Z1" s="48" t="s">
        <v>398</v>
      </c>
      <c r="AA1" s="48" t="s">
        <v>399</v>
      </c>
      <c r="AB1" s="48" t="s">
        <v>400</v>
      </c>
      <c r="AC1" s="48" t="s">
        <v>401</v>
      </c>
      <c r="AD1" s="48" t="s">
        <v>402</v>
      </c>
      <c r="AE1" s="48" t="s">
        <v>403</v>
      </c>
      <c r="AF1" s="48" t="s">
        <v>404</v>
      </c>
      <c r="AG1" s="48" t="s">
        <v>405</v>
      </c>
      <c r="AH1" s="48" t="s">
        <v>406</v>
      </c>
      <c r="AI1" s="48" t="s">
        <v>407</v>
      </c>
      <c r="AJ1" s="48" t="s">
        <v>408</v>
      </c>
      <c r="AK1" s="48" t="s">
        <v>409</v>
      </c>
      <c r="AL1" s="48" t="s">
        <v>410</v>
      </c>
      <c r="AM1" s="48" t="s">
        <v>411</v>
      </c>
      <c r="AN1" s="48" t="s">
        <v>412</v>
      </c>
      <c r="AO1" s="48" t="s">
        <v>413</v>
      </c>
      <c r="AP1" s="48" t="s">
        <v>414</v>
      </c>
      <c r="AQ1" s="48" t="s">
        <v>415</v>
      </c>
      <c r="AR1" s="48" t="s">
        <v>416</v>
      </c>
      <c r="AS1" s="48" t="s">
        <v>417</v>
      </c>
      <c r="AT1" s="48" t="s">
        <v>418</v>
      </c>
      <c r="AU1" s="48" t="s">
        <v>419</v>
      </c>
      <c r="AV1" s="48" t="s">
        <v>420</v>
      </c>
      <c r="AW1" s="48" t="s">
        <v>421</v>
      </c>
      <c r="AX1" s="48" t="s">
        <v>422</v>
      </c>
      <c r="AY1" s="48" t="s">
        <v>423</v>
      </c>
      <c r="AZ1" s="48" t="s">
        <v>424</v>
      </c>
      <c r="BA1" s="48" t="s">
        <v>425</v>
      </c>
      <c r="BB1" s="48" t="s">
        <v>426</v>
      </c>
      <c r="BC1" s="48" t="s">
        <v>427</v>
      </c>
      <c r="BD1" s="48" t="s">
        <v>428</v>
      </c>
    </row>
    <row r="2" spans="1:56">
      <c r="D2" s="49">
        <v>500</v>
      </c>
      <c r="E2" s="49">
        <v>400</v>
      </c>
      <c r="F2" s="49">
        <v>0</v>
      </c>
      <c r="G2" s="49">
        <v>0</v>
      </c>
      <c r="H2" s="49">
        <v>150</v>
      </c>
      <c r="I2" s="49">
        <v>200</v>
      </c>
      <c r="J2" s="49">
        <v>250</v>
      </c>
      <c r="K2" s="49">
        <v>300</v>
      </c>
      <c r="L2" s="49">
        <v>350</v>
      </c>
      <c r="M2" s="49">
        <v>400</v>
      </c>
      <c r="N2" s="49">
        <v>450</v>
      </c>
      <c r="O2" s="49">
        <v>500</v>
      </c>
      <c r="P2" s="49">
        <v>550</v>
      </c>
      <c r="Q2" s="49">
        <v>600</v>
      </c>
      <c r="R2" s="49">
        <v>650</v>
      </c>
      <c r="S2" s="49">
        <v>700</v>
      </c>
      <c r="T2" s="49">
        <v>750</v>
      </c>
      <c r="U2" s="49">
        <v>800</v>
      </c>
      <c r="V2" s="49">
        <v>850</v>
      </c>
      <c r="W2" s="49">
        <v>900</v>
      </c>
      <c r="X2" s="49">
        <v>950</v>
      </c>
      <c r="Y2" s="49">
        <v>1000</v>
      </c>
      <c r="Z2" s="49">
        <v>1050</v>
      </c>
      <c r="AA2" s="49">
        <v>1100</v>
      </c>
      <c r="AB2" s="49">
        <v>1150</v>
      </c>
      <c r="AC2" s="49">
        <v>1200</v>
      </c>
      <c r="AD2" s="49">
        <v>1250</v>
      </c>
      <c r="AE2" s="49">
        <v>1300</v>
      </c>
      <c r="AF2" s="49">
        <v>1350</v>
      </c>
      <c r="AG2" s="49">
        <v>1400</v>
      </c>
      <c r="AH2" s="49">
        <v>1450</v>
      </c>
      <c r="AI2" s="49">
        <v>1500</v>
      </c>
      <c r="AJ2" s="49">
        <v>1550</v>
      </c>
      <c r="AK2" s="49">
        <v>1600</v>
      </c>
      <c r="AL2" s="49">
        <v>1650</v>
      </c>
      <c r="AM2" s="49">
        <v>1700</v>
      </c>
      <c r="AN2" s="49">
        <v>1750</v>
      </c>
      <c r="AO2" s="49">
        <v>1800</v>
      </c>
      <c r="AP2" s="49">
        <v>1850</v>
      </c>
      <c r="AQ2" s="49">
        <v>1900</v>
      </c>
      <c r="AR2" s="49">
        <v>1950</v>
      </c>
      <c r="AS2" s="49">
        <v>2000</v>
      </c>
      <c r="AT2" s="49">
        <v>2050</v>
      </c>
      <c r="AU2" s="49">
        <v>2100</v>
      </c>
      <c r="AV2" s="49">
        <v>2150</v>
      </c>
      <c r="AW2" s="49">
        <v>2200</v>
      </c>
      <c r="AX2" s="49">
        <v>2250</v>
      </c>
      <c r="AY2" s="49">
        <v>2300</v>
      </c>
      <c r="AZ2" s="49">
        <v>2350</v>
      </c>
      <c r="BA2" s="49">
        <v>2400</v>
      </c>
      <c r="BB2" s="49">
        <v>2450</v>
      </c>
      <c r="BC2" s="49">
        <v>2500</v>
      </c>
      <c r="BD2" s="49">
        <v>2550</v>
      </c>
    </row>
    <row r="3" spans="1:56" s="44" customFormat="1">
      <c r="B3" s="51" t="s">
        <v>379</v>
      </c>
      <c r="C3" s="51"/>
      <c r="D3" s="51"/>
    </row>
    <row r="4" spans="1:56" s="44" customFormat="1">
      <c r="B4" s="51" t="s">
        <v>437</v>
      </c>
      <c r="C4" s="51"/>
      <c r="D4" s="51"/>
    </row>
    <row r="5" spans="1:56" s="44" customFormat="1">
      <c r="B5" s="51" t="s">
        <v>434</v>
      </c>
      <c r="C5" s="51"/>
      <c r="D5" s="51"/>
    </row>
    <row r="6" spans="1:56" s="44" customFormat="1" ht="19.2" customHeight="1">
      <c r="B6" s="51" t="s">
        <v>436</v>
      </c>
      <c r="C6" s="51"/>
      <c r="D6" s="51"/>
    </row>
    <row r="7" spans="1:56">
      <c r="B7" s="52" t="s">
        <v>435</v>
      </c>
      <c r="C7" s="52"/>
      <c r="D7" s="52"/>
    </row>
    <row r="8" spans="1:56">
      <c r="B8" s="52" t="s">
        <v>380</v>
      </c>
      <c r="C8" s="52"/>
      <c r="D8" s="52"/>
    </row>
    <row r="9" spans="1:56">
      <c r="B9" s="52" t="s">
        <v>381</v>
      </c>
      <c r="C9" s="52"/>
      <c r="D9" s="52"/>
    </row>
    <row r="10" spans="1:56">
      <c r="B10" s="52" t="s">
        <v>382</v>
      </c>
      <c r="C10" s="52"/>
      <c r="D10" s="52"/>
    </row>
    <row r="11" spans="1:56">
      <c r="B11" s="52" t="s">
        <v>383</v>
      </c>
      <c r="C11" s="52"/>
      <c r="D11" s="52"/>
      <c r="F11" t="s">
        <v>433</v>
      </c>
      <c r="G11" s="50" t="s">
        <v>438</v>
      </c>
      <c r="H11" s="50" t="s">
        <v>439</v>
      </c>
      <c r="I11" s="50" t="s">
        <v>440</v>
      </c>
    </row>
    <row r="12" spans="1:56">
      <c r="B12" s="52" t="s">
        <v>384</v>
      </c>
      <c r="C12" s="52"/>
      <c r="D12" s="52"/>
      <c r="F12" t="s">
        <v>438</v>
      </c>
      <c r="G12" s="49">
        <v>60</v>
      </c>
      <c r="H12" s="49">
        <v>100</v>
      </c>
      <c r="I12" s="49">
        <v>0</v>
      </c>
    </row>
    <row r="13" spans="1:56">
      <c r="B13" s="52" t="s">
        <v>385</v>
      </c>
      <c r="C13" s="52"/>
      <c r="D13" s="52"/>
      <c r="F13" t="s">
        <v>439</v>
      </c>
    </row>
    <row r="14" spans="1:56">
      <c r="B14" s="52" t="s">
        <v>386</v>
      </c>
      <c r="C14" s="52"/>
      <c r="D14" s="52"/>
      <c r="F14" t="s">
        <v>440</v>
      </c>
    </row>
    <row r="15" spans="1:56">
      <c r="B15" s="52" t="s">
        <v>387</v>
      </c>
      <c r="C15" s="52"/>
      <c r="D15" s="52"/>
    </row>
    <row r="16" spans="1:56">
      <c r="B16" s="52" t="s">
        <v>388</v>
      </c>
      <c r="C16" s="52"/>
      <c r="D16" s="52"/>
    </row>
    <row r="17" spans="2:4">
      <c r="B17" s="52" t="s">
        <v>389</v>
      </c>
      <c r="C17" s="52"/>
      <c r="D17" s="52"/>
    </row>
    <row r="18" spans="2:4">
      <c r="B18" s="52" t="s">
        <v>390</v>
      </c>
      <c r="C18" s="52"/>
      <c r="D18" s="52"/>
    </row>
    <row r="19" spans="2:4">
      <c r="B19" s="52" t="s">
        <v>391</v>
      </c>
      <c r="C19" s="52"/>
      <c r="D19" s="52"/>
    </row>
    <row r="20" spans="2:4">
      <c r="B20" s="52" t="s">
        <v>392</v>
      </c>
      <c r="C20" s="52"/>
      <c r="D20" s="52"/>
    </row>
    <row r="21" spans="2:4">
      <c r="B21" s="52" t="s">
        <v>393</v>
      </c>
      <c r="C21" s="52"/>
      <c r="D21" s="52"/>
    </row>
    <row r="22" spans="2:4">
      <c r="B22" s="52" t="s">
        <v>394</v>
      </c>
      <c r="C22" s="52"/>
      <c r="D22" s="52"/>
    </row>
    <row r="23" spans="2:4">
      <c r="B23" s="52" t="s">
        <v>395</v>
      </c>
      <c r="C23" s="52"/>
      <c r="D23" s="52"/>
    </row>
    <row r="24" spans="2:4">
      <c r="B24" s="52" t="s">
        <v>396</v>
      </c>
      <c r="C24" s="52"/>
      <c r="D24" s="52"/>
    </row>
    <row r="25" spans="2:4">
      <c r="B25" s="52" t="s">
        <v>397</v>
      </c>
      <c r="C25" s="52"/>
      <c r="D25" s="52"/>
    </row>
    <row r="26" spans="2:4">
      <c r="B26" s="52" t="s">
        <v>398</v>
      </c>
      <c r="C26" s="52"/>
      <c r="D26" s="52"/>
    </row>
    <row r="27" spans="2:4">
      <c r="B27" s="52" t="s">
        <v>399</v>
      </c>
      <c r="C27" s="52"/>
      <c r="D27" s="52"/>
    </row>
    <row r="28" spans="2:4">
      <c r="B28" s="52" t="s">
        <v>400</v>
      </c>
      <c r="C28" s="52"/>
      <c r="D28" s="52"/>
    </row>
    <row r="29" spans="2:4">
      <c r="B29" s="52" t="s">
        <v>401</v>
      </c>
      <c r="C29" s="52"/>
      <c r="D29" s="52"/>
    </row>
    <row r="30" spans="2:4">
      <c r="B30" s="52" t="s">
        <v>402</v>
      </c>
      <c r="C30" s="52"/>
      <c r="D30" s="52"/>
    </row>
    <row r="31" spans="2:4">
      <c r="B31" s="52" t="s">
        <v>403</v>
      </c>
      <c r="C31" s="52"/>
      <c r="D31" s="52"/>
    </row>
    <row r="32" spans="2:4">
      <c r="B32" s="52" t="s">
        <v>404</v>
      </c>
      <c r="C32" s="52"/>
      <c r="D32" s="52"/>
    </row>
    <row r="33" spans="2:4">
      <c r="B33" s="52" t="s">
        <v>405</v>
      </c>
      <c r="C33" s="52"/>
      <c r="D33" s="52"/>
    </row>
    <row r="34" spans="2:4">
      <c r="B34" s="52" t="s">
        <v>406</v>
      </c>
      <c r="C34" s="52"/>
      <c r="D34" s="52"/>
    </row>
    <row r="35" spans="2:4">
      <c r="B35" s="52" t="s">
        <v>407</v>
      </c>
      <c r="C35" s="52"/>
      <c r="D35" s="52"/>
    </row>
    <row r="36" spans="2:4">
      <c r="B36" s="52" t="s">
        <v>408</v>
      </c>
      <c r="C36" s="52"/>
      <c r="D36" s="52"/>
    </row>
    <row r="37" spans="2:4">
      <c r="B37" s="52" t="s">
        <v>409</v>
      </c>
      <c r="C37" s="52"/>
      <c r="D37" s="52"/>
    </row>
    <row r="38" spans="2:4">
      <c r="B38" s="52" t="s">
        <v>410</v>
      </c>
      <c r="C38" s="52"/>
      <c r="D38" s="52"/>
    </row>
    <row r="39" spans="2:4">
      <c r="B39" s="52" t="s">
        <v>411</v>
      </c>
      <c r="C39" s="52"/>
      <c r="D39" s="52"/>
    </row>
    <row r="40" spans="2:4">
      <c r="B40" s="52" t="s">
        <v>412</v>
      </c>
      <c r="C40" s="52"/>
      <c r="D40" s="52"/>
    </row>
    <row r="41" spans="2:4">
      <c r="B41" s="52" t="s">
        <v>413</v>
      </c>
      <c r="C41" s="52"/>
      <c r="D41" s="52"/>
    </row>
    <row r="42" spans="2:4">
      <c r="B42" s="52" t="s">
        <v>414</v>
      </c>
      <c r="C42" s="52"/>
      <c r="D42" s="52"/>
    </row>
    <row r="43" spans="2:4">
      <c r="B43" s="52" t="s">
        <v>415</v>
      </c>
      <c r="C43" s="52"/>
      <c r="D43" s="52"/>
    </row>
    <row r="44" spans="2:4">
      <c r="B44" s="52" t="s">
        <v>416</v>
      </c>
      <c r="C44" s="52"/>
      <c r="D44" s="52"/>
    </row>
    <row r="45" spans="2:4">
      <c r="B45" s="52" t="s">
        <v>417</v>
      </c>
      <c r="C45" s="52"/>
      <c r="D45" s="52"/>
    </row>
    <row r="46" spans="2:4">
      <c r="B46" s="52" t="s">
        <v>418</v>
      </c>
      <c r="C46" s="52"/>
      <c r="D46" s="52"/>
    </row>
    <row r="47" spans="2:4">
      <c r="B47" s="52" t="s">
        <v>419</v>
      </c>
      <c r="C47" s="52"/>
      <c r="D47" s="52"/>
    </row>
    <row r="48" spans="2:4">
      <c r="B48" s="52" t="s">
        <v>420</v>
      </c>
      <c r="C48" s="52"/>
      <c r="D48" s="52"/>
    </row>
    <row r="49" spans="2:4">
      <c r="B49" s="52" t="s">
        <v>421</v>
      </c>
      <c r="C49" s="52"/>
      <c r="D49" s="52"/>
    </row>
    <row r="50" spans="2:4">
      <c r="B50" s="52" t="s">
        <v>422</v>
      </c>
      <c r="C50" s="52"/>
      <c r="D50" s="52"/>
    </row>
    <row r="51" spans="2:4">
      <c r="B51" s="52" t="s">
        <v>423</v>
      </c>
      <c r="C51" s="52"/>
      <c r="D51" s="52"/>
    </row>
    <row r="52" spans="2:4">
      <c r="B52" s="52" t="s">
        <v>424</v>
      </c>
      <c r="C52" s="52"/>
      <c r="D52" s="52"/>
    </row>
    <row r="53" spans="2:4">
      <c r="B53" s="52" t="s">
        <v>425</v>
      </c>
      <c r="C53" s="52"/>
      <c r="D53" s="52"/>
    </row>
    <row r="54" spans="2:4">
      <c r="B54" s="52" t="s">
        <v>426</v>
      </c>
      <c r="C54" s="52"/>
      <c r="D54" s="52"/>
    </row>
    <row r="55" spans="2:4">
      <c r="B55" s="52" t="s">
        <v>427</v>
      </c>
      <c r="C55" s="52"/>
      <c r="D55" s="52"/>
    </row>
    <row r="56" spans="2:4">
      <c r="B56" s="52" t="s">
        <v>428</v>
      </c>
      <c r="C56" s="52"/>
      <c r="D56" s="52"/>
    </row>
  </sheetData>
  <sheetProtection algorithmName="SHA-512" hashValue="L4omcthMjG6TZInV802Zu7+/GDNYdkoRXbkvpkOr//h+dkef9mRnP7Rmq2pN+XCL8PpNKIlbVKFluQ2KqDjQlg==" saltValue="Z/j+7wll4zc87JQyoF27G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63</vt:i4>
      </vt:variant>
    </vt:vector>
  </HeadingPairs>
  <TitlesOfParts>
    <vt:vector size="70" baseType="lpstr">
      <vt:lpstr>Customer</vt:lpstr>
      <vt:lpstr>Novus Cust.</vt:lpstr>
      <vt:lpstr>Assist. Superv.</vt:lpstr>
      <vt:lpstr>Supervisor</vt:lpstr>
      <vt:lpstr>Assist. Mng</vt:lpstr>
      <vt:lpstr>Manager</vt:lpstr>
      <vt:lpstr>DONT DELETE Courier Figures</vt:lpstr>
      <vt:lpstr>_10999</vt:lpstr>
      <vt:lpstr>_11999</vt:lpstr>
      <vt:lpstr>_12999</vt:lpstr>
      <vt:lpstr>_13999</vt:lpstr>
      <vt:lpstr>_14999</vt:lpstr>
      <vt:lpstr>_15999</vt:lpstr>
      <vt:lpstr>_16999</vt:lpstr>
      <vt:lpstr>_17999</vt:lpstr>
      <vt:lpstr>_18999</vt:lpstr>
      <vt:lpstr>_19999</vt:lpstr>
      <vt:lpstr>_20999</vt:lpstr>
      <vt:lpstr>_21999</vt:lpstr>
      <vt:lpstr>_22999</vt:lpstr>
      <vt:lpstr>_23999</vt:lpstr>
      <vt:lpstr>_24999</vt:lpstr>
      <vt:lpstr>_25999</vt:lpstr>
      <vt:lpstr>_26999</vt:lpstr>
      <vt:lpstr>_27999</vt:lpstr>
      <vt:lpstr>_28999</vt:lpstr>
      <vt:lpstr>_2999</vt:lpstr>
      <vt:lpstr>_29999</vt:lpstr>
      <vt:lpstr>_30999</vt:lpstr>
      <vt:lpstr>_31999</vt:lpstr>
      <vt:lpstr>_32999</vt:lpstr>
      <vt:lpstr>_33999</vt:lpstr>
      <vt:lpstr>_34999</vt:lpstr>
      <vt:lpstr>_35999</vt:lpstr>
      <vt:lpstr>_36999</vt:lpstr>
      <vt:lpstr>_37999</vt:lpstr>
      <vt:lpstr>_38999</vt:lpstr>
      <vt:lpstr>_3999</vt:lpstr>
      <vt:lpstr>_39999</vt:lpstr>
      <vt:lpstr>_40999</vt:lpstr>
      <vt:lpstr>_41999</vt:lpstr>
      <vt:lpstr>_42999</vt:lpstr>
      <vt:lpstr>_43999</vt:lpstr>
      <vt:lpstr>_44999</vt:lpstr>
      <vt:lpstr>_45999</vt:lpstr>
      <vt:lpstr>_46999</vt:lpstr>
      <vt:lpstr>_47999</vt:lpstr>
      <vt:lpstr>_48999</vt:lpstr>
      <vt:lpstr>_4999</vt:lpstr>
      <vt:lpstr>_49999</vt:lpstr>
      <vt:lpstr>_50999</vt:lpstr>
      <vt:lpstr>_5999</vt:lpstr>
      <vt:lpstr>_6999</vt:lpstr>
      <vt:lpstr>_7999</vt:lpstr>
      <vt:lpstr>_8999</vt:lpstr>
      <vt:lpstr>_9999</vt:lpstr>
      <vt:lpstr>Above_R700</vt:lpstr>
      <vt:lpstr>Botswana</vt:lpstr>
      <vt:lpstr>CourierRange</vt:lpstr>
      <vt:lpstr>CustomerCourier</vt:lpstr>
      <vt:lpstr>No_Courier</vt:lpstr>
      <vt:lpstr>NoCourier</vt:lpstr>
      <vt:lpstr>NovCust_1stOrder</vt:lpstr>
      <vt:lpstr>'Assist. Mng'!Print_Area</vt:lpstr>
      <vt:lpstr>Customer!Print_Area</vt:lpstr>
      <vt:lpstr>Manager!Print_Area</vt:lpstr>
      <vt:lpstr>'Novus Cust.'!Print_Area</vt:lpstr>
      <vt:lpstr>Supervisor!Print_Area</vt:lpstr>
      <vt:lpstr>Swaziland_Lesotho</vt:lpstr>
      <vt:lpstr>Under_R700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cp:lastPrinted>2015-11-25T11:17:32Z</cp:lastPrinted>
  <dcterms:created xsi:type="dcterms:W3CDTF">2015-08-17T15:42:30Z</dcterms:created>
  <dcterms:modified xsi:type="dcterms:W3CDTF">2016-11-23T17:26:48Z</dcterms:modified>
</cp:coreProperties>
</file>